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Equipamentos!$B$15:$I$52</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34" i="4"/>
  <c r="C33"/>
  <c r="C31"/>
  <c r="C30"/>
  <c r="C32"/>
  <c r="C9"/>
  <c r="E203" i="2" l="1"/>
  <c r="D203"/>
  <c r="C203"/>
  <c r="E202"/>
  <c r="D202"/>
  <c r="C202"/>
  <c r="E201"/>
  <c r="D201"/>
  <c r="C201"/>
  <c r="K197"/>
  <c r="I197"/>
  <c r="G197"/>
  <c r="E197"/>
  <c r="C197"/>
  <c r="M196"/>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C10" i="10" l="1"/>
  <c r="AM2077" i="1"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E190" i="2" l="1"/>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P175"/>
  <c r="Q175"/>
  <c r="T175"/>
  <c r="U175"/>
  <c r="V175"/>
  <c r="W175"/>
  <c r="X175"/>
  <c r="AE175"/>
  <c r="D273"/>
  <c r="G273"/>
  <c r="H273"/>
  <c r="K273"/>
  <c r="M273"/>
  <c r="O273"/>
  <c r="P273"/>
  <c r="Q273"/>
  <c r="T273"/>
  <c r="U273"/>
  <c r="V273"/>
  <c r="W273"/>
  <c r="X273"/>
  <c r="AE273"/>
  <c r="D284"/>
  <c r="G284"/>
  <c r="H284"/>
  <c r="K284"/>
  <c r="M284"/>
  <c r="O284"/>
  <c r="P284"/>
  <c r="Q284"/>
  <c r="T284"/>
  <c r="U284"/>
  <c r="V284"/>
  <c r="W284"/>
  <c r="X284"/>
  <c r="AE284"/>
  <c r="D286"/>
  <c r="G286"/>
  <c r="H286"/>
  <c r="K286"/>
  <c r="M286"/>
  <c r="O286"/>
  <c r="P286"/>
  <c r="Q286"/>
  <c r="T286"/>
  <c r="U286"/>
  <c r="V286"/>
  <c r="W286"/>
  <c r="X286"/>
  <c r="AE286"/>
  <c r="D367"/>
  <c r="G367"/>
  <c r="H367"/>
  <c r="K367"/>
  <c r="M367"/>
  <c r="O367"/>
  <c r="P367"/>
  <c r="Q367"/>
  <c r="T367"/>
  <c r="U367"/>
  <c r="V367"/>
  <c r="W367"/>
  <c r="X367"/>
  <c r="AE367"/>
  <c r="D386"/>
  <c r="G386"/>
  <c r="H386"/>
  <c r="K386"/>
  <c r="M386"/>
  <c r="O386"/>
  <c r="P386"/>
  <c r="Q386"/>
  <c r="T386"/>
  <c r="U386"/>
  <c r="V386"/>
  <c r="W386"/>
  <c r="X386"/>
  <c r="AE386"/>
  <c r="D425"/>
  <c r="G425"/>
  <c r="H425"/>
  <c r="K425"/>
  <c r="M425"/>
  <c r="O425"/>
  <c r="P425"/>
  <c r="Q425"/>
  <c r="T425"/>
  <c r="U425"/>
  <c r="V425"/>
  <c r="W425"/>
  <c r="X425"/>
  <c r="AE425"/>
  <c r="D480"/>
  <c r="G480"/>
  <c r="H480"/>
  <c r="K480"/>
  <c r="M480"/>
  <c r="O480"/>
  <c r="P480"/>
  <c r="Q480"/>
  <c r="T480"/>
  <c r="U480"/>
  <c r="V480"/>
  <c r="W480"/>
  <c r="X480"/>
  <c r="AE480"/>
  <c r="D547"/>
  <c r="G547"/>
  <c r="H547"/>
  <c r="K547"/>
  <c r="M547"/>
  <c r="O547"/>
  <c r="P547"/>
  <c r="Q547"/>
  <c r="T547"/>
  <c r="U547"/>
  <c r="V547"/>
  <c r="W547"/>
  <c r="X547"/>
  <c r="AE547"/>
  <c r="D582"/>
  <c r="G582"/>
  <c r="H582"/>
  <c r="K582"/>
  <c r="M582"/>
  <c r="O582"/>
  <c r="P582"/>
  <c r="Q582"/>
  <c r="T582"/>
  <c r="U582"/>
  <c r="V582"/>
  <c r="W582"/>
  <c r="X582"/>
  <c r="AE582"/>
  <c r="D604"/>
  <c r="F604"/>
  <c r="H604" s="1"/>
  <c r="G604"/>
  <c r="K604"/>
  <c r="M604"/>
  <c r="O604"/>
  <c r="P604"/>
  <c r="Q604"/>
  <c r="T604"/>
  <c r="U604"/>
  <c r="V604"/>
  <c r="W604"/>
  <c r="X604"/>
  <c r="AE604"/>
  <c r="D640"/>
  <c r="F640"/>
  <c r="H640" s="1"/>
  <c r="G640"/>
  <c r="K640"/>
  <c r="M640"/>
  <c r="O640"/>
  <c r="P640"/>
  <c r="Q640"/>
  <c r="T640"/>
  <c r="U640"/>
  <c r="V640"/>
  <c r="W640"/>
  <c r="X640"/>
  <c r="AE640"/>
  <c r="D658"/>
  <c r="G658"/>
  <c r="H658"/>
  <c r="K658"/>
  <c r="M658"/>
  <c r="O658"/>
  <c r="P658"/>
  <c r="Q658"/>
  <c r="T658"/>
  <c r="U658"/>
  <c r="V658"/>
  <c r="W658"/>
  <c r="X658"/>
  <c r="AE658"/>
  <c r="D687"/>
  <c r="F687"/>
  <c r="H687" s="1"/>
  <c r="G687"/>
  <c r="K687"/>
  <c r="M687"/>
  <c r="O687"/>
  <c r="P687"/>
  <c r="Q687"/>
  <c r="T687"/>
  <c r="U687"/>
  <c r="V687"/>
  <c r="W687"/>
  <c r="X687"/>
  <c r="AE687"/>
  <c r="D743"/>
  <c r="F743"/>
  <c r="H743" s="1"/>
  <c r="G743"/>
  <c r="K743"/>
  <c r="M743"/>
  <c r="O743"/>
  <c r="P743"/>
  <c r="Q743"/>
  <c r="T743"/>
  <c r="U743"/>
  <c r="V743"/>
  <c r="W743"/>
  <c r="X743"/>
  <c r="AE743"/>
  <c r="D833"/>
  <c r="F833"/>
  <c r="H833" s="1"/>
  <c r="G833"/>
  <c r="K833"/>
  <c r="M833"/>
  <c r="O833"/>
  <c r="P833"/>
  <c r="Q833"/>
  <c r="T833"/>
  <c r="U833"/>
  <c r="V833"/>
  <c r="W833"/>
  <c r="X833"/>
  <c r="AE833"/>
  <c r="D856"/>
  <c r="F856"/>
  <c r="H856" s="1"/>
  <c r="G856"/>
  <c r="K856"/>
  <c r="M856"/>
  <c r="O856"/>
  <c r="P856"/>
  <c r="Q856"/>
  <c r="T856"/>
  <c r="U856"/>
  <c r="V856"/>
  <c r="W856"/>
  <c r="X856"/>
  <c r="AE856"/>
  <c r="D857"/>
  <c r="F857"/>
  <c r="H857" s="1"/>
  <c r="G857"/>
  <c r="K857"/>
  <c r="M857"/>
  <c r="O857"/>
  <c r="P857"/>
  <c r="Q857"/>
  <c r="T857"/>
  <c r="U857"/>
  <c r="V857"/>
  <c r="W857"/>
  <c r="X857"/>
  <c r="AE857"/>
  <c r="D964"/>
  <c r="G964"/>
  <c r="H964"/>
  <c r="K964"/>
  <c r="M964"/>
  <c r="O964"/>
  <c r="P964"/>
  <c r="Q964"/>
  <c r="T964"/>
  <c r="U964"/>
  <c r="V964"/>
  <c r="W964"/>
  <c r="X964"/>
  <c r="AE964"/>
  <c r="D990"/>
  <c r="F990"/>
  <c r="H990" s="1"/>
  <c r="G990"/>
  <c r="K990"/>
  <c r="M990"/>
  <c r="O990"/>
  <c r="P990"/>
  <c r="Q990"/>
  <c r="T990"/>
  <c r="U990"/>
  <c r="V990"/>
  <c r="W990"/>
  <c r="X990"/>
  <c r="AE990"/>
  <c r="D991"/>
  <c r="F991"/>
  <c r="H991" s="1"/>
  <c r="G991"/>
  <c r="K991"/>
  <c r="M991"/>
  <c r="O991"/>
  <c r="P991"/>
  <c r="Q991"/>
  <c r="T991"/>
  <c r="U991"/>
  <c r="V991"/>
  <c r="W991"/>
  <c r="X991"/>
  <c r="AE991"/>
  <c r="D995"/>
  <c r="F995"/>
  <c r="H995" s="1"/>
  <c r="G995"/>
  <c r="K995"/>
  <c r="M995"/>
  <c r="O995"/>
  <c r="P995"/>
  <c r="Q995"/>
  <c r="T995"/>
  <c r="U995"/>
  <c r="V995"/>
  <c r="W995"/>
  <c r="X995"/>
  <c r="AE995"/>
  <c r="D1021"/>
  <c r="F1021"/>
  <c r="H1021" s="1"/>
  <c r="G1021"/>
  <c r="K1021"/>
  <c r="M1021"/>
  <c r="O1021"/>
  <c r="P1021"/>
  <c r="Q1021"/>
  <c r="T1021"/>
  <c r="U1021"/>
  <c r="V1021"/>
  <c r="W1021"/>
  <c r="X1021"/>
  <c r="AE1021"/>
  <c r="D1024"/>
  <c r="F1024"/>
  <c r="H1024" s="1"/>
  <c r="G1024"/>
  <c r="K1024"/>
  <c r="M1024"/>
  <c r="O1024"/>
  <c r="P1024"/>
  <c r="Q1024"/>
  <c r="T1024"/>
  <c r="U1024"/>
  <c r="V1024"/>
  <c r="W1024"/>
  <c r="X1024"/>
  <c r="AE1024"/>
  <c r="D1036"/>
  <c r="G1036"/>
  <c r="H1036"/>
  <c r="K1036"/>
  <c r="M1036"/>
  <c r="O1036"/>
  <c r="P1036"/>
  <c r="Q1036"/>
  <c r="T1036"/>
  <c r="U1036"/>
  <c r="V1036"/>
  <c r="W1036"/>
  <c r="X1036"/>
  <c r="AE1036"/>
  <c r="D1147"/>
  <c r="F1147"/>
  <c r="H1147" s="1"/>
  <c r="G1147"/>
  <c r="K1147"/>
  <c r="M1147"/>
  <c r="O1147"/>
  <c r="P1147"/>
  <c r="Q1147"/>
  <c r="T1147"/>
  <c r="U1147"/>
  <c r="V1147"/>
  <c r="W1147"/>
  <c r="X1147"/>
  <c r="AE1147"/>
  <c r="D1232"/>
  <c r="G1232"/>
  <c r="H1232"/>
  <c r="K1232"/>
  <c r="M1232"/>
  <c r="O1232"/>
  <c r="P1232"/>
  <c r="Q1232"/>
  <c r="T1232"/>
  <c r="U1232"/>
  <c r="V1232"/>
  <c r="W1232"/>
  <c r="X1232"/>
  <c r="AE1232"/>
  <c r="D1331"/>
  <c r="F1331"/>
  <c r="H1331" s="1"/>
  <c r="G1331"/>
  <c r="K1331"/>
  <c r="M1331"/>
  <c r="O1331"/>
  <c r="P1331"/>
  <c r="Q1331"/>
  <c r="T1331"/>
  <c r="U1331"/>
  <c r="V1331"/>
  <c r="W1331"/>
  <c r="X1331"/>
  <c r="AE1331"/>
  <c r="D1386"/>
  <c r="G1386"/>
  <c r="H1386"/>
  <c r="K1386"/>
  <c r="M1386"/>
  <c r="O1386"/>
  <c r="P1386"/>
  <c r="Q1386"/>
  <c r="T1386"/>
  <c r="U1386"/>
  <c r="V1386"/>
  <c r="W1386"/>
  <c r="X1386"/>
  <c r="AE1386"/>
  <c r="D1409"/>
  <c r="G1409"/>
  <c r="H1409"/>
  <c r="K1409"/>
  <c r="M1409"/>
  <c r="O1409"/>
  <c r="P1409"/>
  <c r="Q1409"/>
  <c r="T1409"/>
  <c r="U1409"/>
  <c r="V1409"/>
  <c r="W1409"/>
  <c r="X1409"/>
  <c r="AE1409"/>
  <c r="D1418"/>
  <c r="F1418"/>
  <c r="H1418" s="1"/>
  <c r="G1418"/>
  <c r="K1418"/>
  <c r="M1418"/>
  <c r="O1418"/>
  <c r="P1418"/>
  <c r="Q1418"/>
  <c r="T1418"/>
  <c r="U1418"/>
  <c r="V1418"/>
  <c r="W1418"/>
  <c r="X1418"/>
  <c r="AE1418"/>
  <c r="D1492"/>
  <c r="F1492"/>
  <c r="H1492" s="1"/>
  <c r="G1492"/>
  <c r="K1492"/>
  <c r="M1492"/>
  <c r="O1492"/>
  <c r="P1492"/>
  <c r="Q1492"/>
  <c r="T1492"/>
  <c r="U1492"/>
  <c r="V1492"/>
  <c r="W1492"/>
  <c r="X1492"/>
  <c r="AE1492"/>
  <c r="D1494"/>
  <c r="F1494"/>
  <c r="H1494" s="1"/>
  <c r="G1494"/>
  <c r="K1494"/>
  <c r="M1494"/>
  <c r="O1494"/>
  <c r="P1494"/>
  <c r="Q1494"/>
  <c r="T1494"/>
  <c r="U1494"/>
  <c r="V1494"/>
  <c r="W1494"/>
  <c r="X1494"/>
  <c r="AE1494"/>
  <c r="D1508"/>
  <c r="F1508"/>
  <c r="H1508" s="1"/>
  <c r="G1508"/>
  <c r="K1508"/>
  <c r="M1508"/>
  <c r="O1508"/>
  <c r="P1508"/>
  <c r="Q1508"/>
  <c r="T1508"/>
  <c r="U1508"/>
  <c r="V1508"/>
  <c r="W1508"/>
  <c r="X1508"/>
  <c r="AE1508"/>
  <c r="D1532"/>
  <c r="F1532"/>
  <c r="H1532" s="1"/>
  <c r="G1532"/>
  <c r="K1532"/>
  <c r="M1532"/>
  <c r="O1532"/>
  <c r="P1532"/>
  <c r="Q1532"/>
  <c r="T1532"/>
  <c r="U1532"/>
  <c r="V1532"/>
  <c r="W1532"/>
  <c r="X1532"/>
  <c r="AE1532"/>
  <c r="D1536"/>
  <c r="F1536"/>
  <c r="H1536" s="1"/>
  <c r="G1536"/>
  <c r="K1536"/>
  <c r="M1536"/>
  <c r="O1536"/>
  <c r="P1536"/>
  <c r="Q1536"/>
  <c r="T1536"/>
  <c r="U1536"/>
  <c r="V1536"/>
  <c r="W1536"/>
  <c r="X1536"/>
  <c r="AE1536"/>
  <c r="D1538"/>
  <c r="F1538"/>
  <c r="H1538" s="1"/>
  <c r="G1538"/>
  <c r="K1538"/>
  <c r="M1538"/>
  <c r="O1538"/>
  <c r="P1538"/>
  <c r="Q1538"/>
  <c r="T1538"/>
  <c r="U1538"/>
  <c r="V1538"/>
  <c r="W1538"/>
  <c r="X1538"/>
  <c r="AE1538"/>
  <c r="D1557"/>
  <c r="F1557"/>
  <c r="H1557" s="1"/>
  <c r="G1557"/>
  <c r="K1557"/>
  <c r="M1557"/>
  <c r="O1557"/>
  <c r="P1557"/>
  <c r="Q1557"/>
  <c r="T1557"/>
  <c r="U1557"/>
  <c r="V1557"/>
  <c r="W1557"/>
  <c r="X1557"/>
  <c r="AE1557"/>
  <c r="D1598"/>
  <c r="F1598"/>
  <c r="H1598" s="1"/>
  <c r="G1598"/>
  <c r="K1598"/>
  <c r="M1598"/>
  <c r="O1598"/>
  <c r="P1598"/>
  <c r="Q1598"/>
  <c r="T1598"/>
  <c r="U1598"/>
  <c r="V1598"/>
  <c r="W1598"/>
  <c r="X1598"/>
  <c r="AE1598"/>
  <c r="D1619"/>
  <c r="F1619"/>
  <c r="H1619" s="1"/>
  <c r="G1619"/>
  <c r="K1619"/>
  <c r="M1619"/>
  <c r="O1619"/>
  <c r="P1619"/>
  <c r="Q1619"/>
  <c r="T1619"/>
  <c r="U1619"/>
  <c r="V1619"/>
  <c r="W1619"/>
  <c r="X1619"/>
  <c r="AE1619"/>
  <c r="D1627"/>
  <c r="F1627"/>
  <c r="H1627" s="1"/>
  <c r="G1627"/>
  <c r="K1627"/>
  <c r="M1627"/>
  <c r="O1627"/>
  <c r="P1627"/>
  <c r="Q1627"/>
  <c r="T1627"/>
  <c r="U1627"/>
  <c r="V1627"/>
  <c r="W1627"/>
  <c r="X1627"/>
  <c r="AE1627"/>
  <c r="D1631"/>
  <c r="F1631"/>
  <c r="H1631" s="1"/>
  <c r="G1631"/>
  <c r="K1631"/>
  <c r="M1631"/>
  <c r="O1631"/>
  <c r="P1631"/>
  <c r="Q1631"/>
  <c r="T1631"/>
  <c r="U1631"/>
  <c r="V1631"/>
  <c r="W1631"/>
  <c r="X1631"/>
  <c r="AE1631"/>
  <c r="D1667"/>
  <c r="F1667"/>
  <c r="H1667" s="1"/>
  <c r="G1667"/>
  <c r="K1667"/>
  <c r="M1667"/>
  <c r="O1667"/>
  <c r="P1667"/>
  <c r="Q1667"/>
  <c r="T1667"/>
  <c r="U1667"/>
  <c r="V1667"/>
  <c r="W1667"/>
  <c r="X1667"/>
  <c r="AE1667"/>
  <c r="D1725"/>
  <c r="F1725"/>
  <c r="H1725" s="1"/>
  <c r="G1725"/>
  <c r="K1725"/>
  <c r="M1725"/>
  <c r="O1725"/>
  <c r="P1725"/>
  <c r="Q1725"/>
  <c r="T1725"/>
  <c r="U1725"/>
  <c r="V1725"/>
  <c r="W1725"/>
  <c r="X1725"/>
  <c r="AE1725"/>
  <c r="D1765"/>
  <c r="H1765"/>
  <c r="G1765"/>
  <c r="K1765"/>
  <c r="M1765"/>
  <c r="O1765"/>
  <c r="P1765"/>
  <c r="Q1765"/>
  <c r="T1765"/>
  <c r="U1765"/>
  <c r="V1765"/>
  <c r="W1765"/>
  <c r="X1765"/>
  <c r="AE1765"/>
  <c r="D1799"/>
  <c r="F1799"/>
  <c r="H1799" s="1"/>
  <c r="G1799"/>
  <c r="K1799"/>
  <c r="M1799"/>
  <c r="O1799"/>
  <c r="P1799"/>
  <c r="Q1799"/>
  <c r="T1799"/>
  <c r="U1799"/>
  <c r="V1799"/>
  <c r="W1799"/>
  <c r="X1799"/>
  <c r="AE1799"/>
  <c r="D1841"/>
  <c r="F1841"/>
  <c r="H1841" s="1"/>
  <c r="G1841"/>
  <c r="K1841"/>
  <c r="M1841"/>
  <c r="O1841"/>
  <c r="P1841"/>
  <c r="Q1841"/>
  <c r="T1841"/>
  <c r="U1841"/>
  <c r="V1841"/>
  <c r="W1841"/>
  <c r="X1841"/>
  <c r="AE1841"/>
  <c r="D1843"/>
  <c r="F1843"/>
  <c r="H1843" s="1"/>
  <c r="G1843"/>
  <c r="K1843"/>
  <c r="M1843"/>
  <c r="O1843"/>
  <c r="P1843"/>
  <c r="Q1843"/>
  <c r="T1843"/>
  <c r="U1843"/>
  <c r="V1843"/>
  <c r="W1843"/>
  <c r="X1843"/>
  <c r="AE1843"/>
  <c r="D1845"/>
  <c r="F1845"/>
  <c r="H1845" s="1"/>
  <c r="G1845"/>
  <c r="K1845"/>
  <c r="M1845"/>
  <c r="O1845"/>
  <c r="P1845"/>
  <c r="Q1845"/>
  <c r="T1845"/>
  <c r="U1845"/>
  <c r="V1845"/>
  <c r="W1845"/>
  <c r="X1845"/>
  <c r="AE1845"/>
  <c r="D1882"/>
  <c r="F1882"/>
  <c r="H1882" s="1"/>
  <c r="G1882"/>
  <c r="K1882"/>
  <c r="M1882"/>
  <c r="O1882"/>
  <c r="P1882"/>
  <c r="Q1882"/>
  <c r="T1882"/>
  <c r="U1882"/>
  <c r="V1882"/>
  <c r="W1882"/>
  <c r="X1882"/>
  <c r="AE1882"/>
  <c r="D1900"/>
  <c r="F1900"/>
  <c r="H1900" s="1"/>
  <c r="G1900"/>
  <c r="K1900"/>
  <c r="M1900"/>
  <c r="O1900"/>
  <c r="P1900"/>
  <c r="Q1900"/>
  <c r="T1900"/>
  <c r="U1900"/>
  <c r="V1900"/>
  <c r="W1900"/>
  <c r="X1900"/>
  <c r="AE1900"/>
  <c r="D1917"/>
  <c r="F1917"/>
  <c r="H1917" s="1"/>
  <c r="G1917"/>
  <c r="K1917"/>
  <c r="M1917"/>
  <c r="O1917"/>
  <c r="P1917"/>
  <c r="Q1917"/>
  <c r="T1917"/>
  <c r="U1917"/>
  <c r="V1917"/>
  <c r="W1917"/>
  <c r="X1917"/>
  <c r="AE1917"/>
  <c r="D1947"/>
  <c r="F1947"/>
  <c r="H1947" s="1"/>
  <c r="G1947"/>
  <c r="K1947"/>
  <c r="M1947"/>
  <c r="O1947"/>
  <c r="P1947"/>
  <c r="Q1947"/>
  <c r="T1947"/>
  <c r="U1947"/>
  <c r="V1947"/>
  <c r="W1947"/>
  <c r="X1947"/>
  <c r="AE1947"/>
  <c r="D1993"/>
  <c r="F1993"/>
  <c r="H1993" s="1"/>
  <c r="G1993"/>
  <c r="K1993"/>
  <c r="M1993"/>
  <c r="O1993"/>
  <c r="P1993"/>
  <c r="Q1993"/>
  <c r="T1993"/>
  <c r="U1993"/>
  <c r="V1993"/>
  <c r="W1993"/>
  <c r="X1993"/>
  <c r="AE1993"/>
  <c r="D2008"/>
  <c r="F2008"/>
  <c r="H2008" s="1"/>
  <c r="G2008"/>
  <c r="K2008"/>
  <c r="M2008"/>
  <c r="O2008"/>
  <c r="P2008"/>
  <c r="Q2008"/>
  <c r="T2008"/>
  <c r="U2008"/>
  <c r="V2008"/>
  <c r="W2008"/>
  <c r="X2008"/>
  <c r="AE2008"/>
  <c r="D2042"/>
  <c r="F2042"/>
  <c r="H2042" s="1"/>
  <c r="G2042"/>
  <c r="K2042"/>
  <c r="M2042"/>
  <c r="O2042"/>
  <c r="P2042"/>
  <c r="Q2042"/>
  <c r="T2042"/>
  <c r="U2042"/>
  <c r="V2042"/>
  <c r="W2042"/>
  <c r="X2042"/>
  <c r="AE2042"/>
  <c r="D2067"/>
  <c r="F2067"/>
  <c r="H2067" s="1"/>
  <c r="G2067"/>
  <c r="K2067"/>
  <c r="M2067"/>
  <c r="O2067"/>
  <c r="P2067"/>
  <c r="Q2067"/>
  <c r="T2067"/>
  <c r="U2067"/>
  <c r="V2067"/>
  <c r="W2067"/>
  <c r="X2067"/>
  <c r="AE2067"/>
  <c r="C3" i="10"/>
  <c r="C4"/>
  <c r="C11"/>
  <c r="AC1900" i="1" l="1"/>
  <c r="AG1900"/>
  <c r="AC1627"/>
  <c r="AG1627"/>
  <c r="AC1538"/>
  <c r="AG1538"/>
  <c r="AC1532"/>
  <c r="AG1532"/>
  <c r="AC1418"/>
  <c r="AG1418"/>
  <c r="AC1021"/>
  <c r="AG1021"/>
  <c r="AC856"/>
  <c r="AG856"/>
  <c r="AC743"/>
  <c r="AG743"/>
  <c r="AC658"/>
  <c r="AG658"/>
  <c r="AC425"/>
  <c r="AG425"/>
  <c r="AC2067"/>
  <c r="AG2067"/>
  <c r="AC2008"/>
  <c r="AG2008"/>
  <c r="AC1947"/>
  <c r="AG1947"/>
  <c r="AC1845"/>
  <c r="AG1845"/>
  <c r="AC1841"/>
  <c r="AG1841"/>
  <c r="AC1765"/>
  <c r="AG1765"/>
  <c r="AC1667"/>
  <c r="AG1667"/>
  <c r="AC1598"/>
  <c r="AG1598"/>
  <c r="AC1494"/>
  <c r="AG1494"/>
  <c r="AC1386"/>
  <c r="AG1386"/>
  <c r="AC1232"/>
  <c r="AG1232"/>
  <c r="AC1036"/>
  <c r="AG1036"/>
  <c r="AC991"/>
  <c r="AG991"/>
  <c r="AC964"/>
  <c r="AG964"/>
  <c r="AC604"/>
  <c r="AG604"/>
  <c r="AC547"/>
  <c r="AG547"/>
  <c r="AC367"/>
  <c r="AG367"/>
  <c r="AC284"/>
  <c r="AG284"/>
  <c r="AC175"/>
  <c r="AG175"/>
  <c r="AC2042"/>
  <c r="AG2042"/>
  <c r="AC1993"/>
  <c r="AG1993"/>
  <c r="AC1917"/>
  <c r="AG1917"/>
  <c r="AC1882"/>
  <c r="AG1882"/>
  <c r="AC1843"/>
  <c r="AG1843"/>
  <c r="AC1799"/>
  <c r="AG1799"/>
  <c r="AC1725"/>
  <c r="AG1725"/>
  <c r="AC1631"/>
  <c r="AG1631"/>
  <c r="AC1619"/>
  <c r="AG1619"/>
  <c r="AC1557"/>
  <c r="AG1557"/>
  <c r="AC1536"/>
  <c r="AG1536"/>
  <c r="AC1508"/>
  <c r="AG1508"/>
  <c r="AC1492"/>
  <c r="AG1492"/>
  <c r="AC1409"/>
  <c r="AG1409"/>
  <c r="AC1331"/>
  <c r="AG1331"/>
  <c r="AC1147"/>
  <c r="AG1147"/>
  <c r="AC1024"/>
  <c r="AG1024"/>
  <c r="AC995"/>
  <c r="AG995"/>
  <c r="AC990"/>
  <c r="AG990"/>
  <c r="AC857"/>
  <c r="AG857"/>
  <c r="AC833"/>
  <c r="AG833"/>
  <c r="AC687"/>
  <c r="AG687"/>
  <c r="AC640"/>
  <c r="AG640"/>
  <c r="AC582"/>
  <c r="AG582"/>
  <c r="AC480"/>
  <c r="AG480"/>
  <c r="AC386"/>
  <c r="AG386"/>
  <c r="AC286"/>
  <c r="AG286"/>
  <c r="AC273"/>
  <c r="AG273"/>
  <c r="C8" i="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E14"/>
  <c r="E10"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C2073" l="1"/>
  <c r="AG2073"/>
  <c r="AN2072"/>
  <c r="AM2072"/>
  <c r="AF2072"/>
  <c r="AE2072"/>
  <c r="X2072"/>
  <c r="W2072"/>
  <c r="V2072"/>
  <c r="U2072"/>
  <c r="T2072"/>
  <c r="Q2072"/>
  <c r="P2072"/>
  <c r="O2072"/>
  <c r="M2072"/>
  <c r="K2072"/>
  <c r="G2072"/>
  <c r="F2072"/>
  <c r="H2072" s="1"/>
  <c r="D2072"/>
  <c r="AN2071"/>
  <c r="AM2071"/>
  <c r="AF2071"/>
  <c r="AE2071"/>
  <c r="X2071"/>
  <c r="W2071"/>
  <c r="V2071"/>
  <c r="U2071"/>
  <c r="T2071"/>
  <c r="Q2071"/>
  <c r="P2071"/>
  <c r="O2071"/>
  <c r="M2071"/>
  <c r="K2071"/>
  <c r="G2071"/>
  <c r="D2071"/>
  <c r="F2071"/>
  <c r="H2071" s="1"/>
  <c r="AC2071" l="1"/>
  <c r="AG2071"/>
  <c r="AC2072"/>
  <c r="AG2072"/>
  <c r="T2070"/>
  <c r="U2070"/>
  <c r="V2070"/>
  <c r="W2070"/>
  <c r="X2070"/>
  <c r="AE2070"/>
  <c r="AF2070"/>
  <c r="AM2070"/>
  <c r="AN2070"/>
  <c r="Q2070"/>
  <c r="P2070"/>
  <c r="Q2069"/>
  <c r="O2070"/>
  <c r="M2070"/>
  <c r="K2070"/>
  <c r="G2070"/>
  <c r="F2070"/>
  <c r="H2070" s="1"/>
  <c r="D2070"/>
  <c r="AC2070" l="1"/>
  <c r="AG2070"/>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4"/>
  <c r="D1995"/>
  <c r="D1996"/>
  <c r="D1997"/>
  <c r="D1998"/>
  <c r="D1999"/>
  <c r="D2000"/>
  <c r="D2001"/>
  <c r="D2002"/>
  <c r="D2003"/>
  <c r="D2004"/>
  <c r="D2005"/>
  <c r="D2006"/>
  <c r="D2007"/>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3"/>
  <c r="D2044"/>
  <c r="D2045"/>
  <c r="D2046"/>
  <c r="D2047"/>
  <c r="D2048"/>
  <c r="D2049"/>
  <c r="D2050"/>
  <c r="D2051"/>
  <c r="D2052"/>
  <c r="D2053"/>
  <c r="D2054"/>
  <c r="D2055"/>
  <c r="D2056"/>
  <c r="D2057"/>
  <c r="D2058"/>
  <c r="D2059"/>
  <c r="D2060"/>
  <c r="D2061"/>
  <c r="D2062"/>
  <c r="D2063"/>
  <c r="D2064"/>
  <c r="D2065"/>
  <c r="D2066"/>
  <c r="D2068"/>
  <c r="D2069"/>
  <c r="AC2057" l="1"/>
  <c r="AG2057"/>
  <c r="AC2040"/>
  <c r="AG2040"/>
  <c r="AC2024"/>
  <c r="AG2024"/>
  <c r="AC2003"/>
  <c r="AG2003"/>
  <c r="AC1986"/>
  <c r="AG1986"/>
  <c r="AC1974"/>
  <c r="AG1974"/>
  <c r="AC1954"/>
  <c r="AG1954"/>
  <c r="AC2066"/>
  <c r="AG2066"/>
  <c r="AC2058"/>
  <c r="AG2058"/>
  <c r="AC2046"/>
  <c r="AG2046"/>
  <c r="AC2037"/>
  <c r="AG2037"/>
  <c r="AC2025"/>
  <c r="AG2025"/>
  <c r="AC2013"/>
  <c r="AG2013"/>
  <c r="AC2004"/>
  <c r="AG2004"/>
  <c r="AC1991"/>
  <c r="AG1991"/>
  <c r="AC1979"/>
  <c r="AG1979"/>
  <c r="AC1971"/>
  <c r="AG1971"/>
  <c r="AC1959"/>
  <c r="AG1959"/>
  <c r="AC1951"/>
  <c r="AG1951"/>
  <c r="AC2061"/>
  <c r="AG2061"/>
  <c r="AC2045"/>
  <c r="AG2045"/>
  <c r="AC2028"/>
  <c r="AG2028"/>
  <c r="AC2016"/>
  <c r="AG2016"/>
  <c r="AC1999"/>
  <c r="AG1999"/>
  <c r="AC1982"/>
  <c r="AG1982"/>
  <c r="AC1966"/>
  <c r="AG1966"/>
  <c r="AC2062"/>
  <c r="AG2062"/>
  <c r="AC2054"/>
  <c r="AG2054"/>
  <c r="AC2050"/>
  <c r="AG2050"/>
  <c r="AC2041"/>
  <c r="AG2041"/>
  <c r="AC2033"/>
  <c r="AG2033"/>
  <c r="AC2029"/>
  <c r="AG2029"/>
  <c r="AC2021"/>
  <c r="AG2021"/>
  <c r="AC2017"/>
  <c r="AG2017"/>
  <c r="AC2009"/>
  <c r="AG2009"/>
  <c r="AC2000"/>
  <c r="AG2000"/>
  <c r="AC1996"/>
  <c r="AG1996"/>
  <c r="AC1987"/>
  <c r="AG1987"/>
  <c r="AC1983"/>
  <c r="AG1983"/>
  <c r="AC1975"/>
  <c r="AG1975"/>
  <c r="AC1967"/>
  <c r="AG1967"/>
  <c r="AC1963"/>
  <c r="AG1963"/>
  <c r="AC1955"/>
  <c r="AG1955"/>
  <c r="AC1946"/>
  <c r="AG1946"/>
  <c r="AC2068"/>
  <c r="AG2068"/>
  <c r="AC2063"/>
  <c r="AG2063"/>
  <c r="AC2059"/>
  <c r="AG2059"/>
  <c r="AC2055"/>
  <c r="AG2055"/>
  <c r="AC2051"/>
  <c r="AG2051"/>
  <c r="AC2047"/>
  <c r="AG2047"/>
  <c r="AC2043"/>
  <c r="AG2043"/>
  <c r="AC2038"/>
  <c r="AG2038"/>
  <c r="AC2034"/>
  <c r="AG2034"/>
  <c r="AC2030"/>
  <c r="AG2030"/>
  <c r="AC2026"/>
  <c r="AG2026"/>
  <c r="AC2022"/>
  <c r="AG2022"/>
  <c r="AC2018"/>
  <c r="AG2018"/>
  <c r="AC2014"/>
  <c r="AG2014"/>
  <c r="AC2010"/>
  <c r="AG2010"/>
  <c r="AC2005"/>
  <c r="AG2005"/>
  <c r="AC2001"/>
  <c r="AG2001"/>
  <c r="AC1997"/>
  <c r="AG1997"/>
  <c r="AC1992"/>
  <c r="AG1992"/>
  <c r="AC1988"/>
  <c r="AG1988"/>
  <c r="AC1984"/>
  <c r="AG1984"/>
  <c r="AC1980"/>
  <c r="AG1980"/>
  <c r="AC1976"/>
  <c r="AG1976"/>
  <c r="AC1972"/>
  <c r="AG1972"/>
  <c r="AC1968"/>
  <c r="AG1968"/>
  <c r="AC1964"/>
  <c r="AG1964"/>
  <c r="AC1960"/>
  <c r="AG1960"/>
  <c r="AC1956"/>
  <c r="AG1956"/>
  <c r="AC1952"/>
  <c r="AG1952"/>
  <c r="AC1948"/>
  <c r="AG1948"/>
  <c r="AC2065"/>
  <c r="AG2065"/>
  <c r="AC2049"/>
  <c r="AG2049"/>
  <c r="AC2032"/>
  <c r="AG2032"/>
  <c r="AC2012"/>
  <c r="AG2012"/>
  <c r="AC1995"/>
  <c r="AG1995"/>
  <c r="AC1978"/>
  <c r="AG1978"/>
  <c r="AC1962"/>
  <c r="AG1962"/>
  <c r="AC1950"/>
  <c r="AG1950"/>
  <c r="AC2069"/>
  <c r="AG2069"/>
  <c r="AC2064"/>
  <c r="AG2064"/>
  <c r="AC2060"/>
  <c r="AG2060"/>
  <c r="AC2056"/>
  <c r="AG2056"/>
  <c r="AC2052"/>
  <c r="AG2052"/>
  <c r="AC2048"/>
  <c r="AG2048"/>
  <c r="AC2044"/>
  <c r="AG2044"/>
  <c r="AC2039"/>
  <c r="AG2039"/>
  <c r="AC2035"/>
  <c r="AG2035"/>
  <c r="AC2031"/>
  <c r="AG2031"/>
  <c r="AC2027"/>
  <c r="AG2027"/>
  <c r="AC2023"/>
  <c r="AG2023"/>
  <c r="AC2019"/>
  <c r="AG2019"/>
  <c r="AC2015"/>
  <c r="AG2015"/>
  <c r="AC2011"/>
  <c r="AG2011"/>
  <c r="AC2006"/>
  <c r="AG2006"/>
  <c r="AC2002"/>
  <c r="AG2002"/>
  <c r="AC1998"/>
  <c r="AG1998"/>
  <c r="AC1994"/>
  <c r="AG1994"/>
  <c r="AC1989"/>
  <c r="AG1989"/>
  <c r="AC1985"/>
  <c r="AG1985"/>
  <c r="AC1981"/>
  <c r="AG1981"/>
  <c r="AC1977"/>
  <c r="AG1977"/>
  <c r="AC1973"/>
  <c r="AG1973"/>
  <c r="AC1969"/>
  <c r="AG1969"/>
  <c r="AC1965"/>
  <c r="AG1965"/>
  <c r="AC1961"/>
  <c r="AG1961"/>
  <c r="AC1957"/>
  <c r="AG1957"/>
  <c r="AC1953"/>
  <c r="AG1953"/>
  <c r="AC1949"/>
  <c r="AG1949"/>
  <c r="AC2053"/>
  <c r="AG2053"/>
  <c r="AC2036"/>
  <c r="AG2036"/>
  <c r="AC2020"/>
  <c r="AG2020"/>
  <c r="AC2007"/>
  <c r="AG2007"/>
  <c r="AC1990"/>
  <c r="AG1990"/>
  <c r="AC1970"/>
  <c r="AG1970"/>
  <c r="AC1958"/>
  <c r="AG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D1909"/>
  <c r="D1910"/>
  <c r="D1911"/>
  <c r="D1912"/>
  <c r="D1913"/>
  <c r="D1914"/>
  <c r="D1915"/>
  <c r="D1916"/>
  <c r="D1918"/>
  <c r="D1919"/>
  <c r="D1920"/>
  <c r="D1921"/>
  <c r="D1922"/>
  <c r="D1923"/>
  <c r="D1924"/>
  <c r="D1925"/>
  <c r="D1926"/>
  <c r="D1927"/>
  <c r="D1928"/>
  <c r="D1929"/>
  <c r="D1930"/>
  <c r="D1931"/>
  <c r="D1932"/>
  <c r="D1933"/>
  <c r="D1934"/>
  <c r="D1935"/>
  <c r="D1936"/>
  <c r="D1937"/>
  <c r="D1938"/>
  <c r="D1939"/>
  <c r="D1940"/>
  <c r="D1941"/>
  <c r="D1942"/>
  <c r="D1943"/>
  <c r="D1944"/>
  <c r="D1945"/>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D1862"/>
  <c r="D1863"/>
  <c r="D1864"/>
  <c r="D1865"/>
  <c r="D1866"/>
  <c r="D1867"/>
  <c r="D1868"/>
  <c r="D1869"/>
  <c r="D1870"/>
  <c r="D1871"/>
  <c r="D1872"/>
  <c r="D1873"/>
  <c r="D1874"/>
  <c r="D1875"/>
  <c r="D1876"/>
  <c r="D1877"/>
  <c r="D1878"/>
  <c r="D1879"/>
  <c r="D1880"/>
  <c r="D1881"/>
  <c r="D1883"/>
  <c r="D1884"/>
  <c r="D1885"/>
  <c r="D1886"/>
  <c r="D1887"/>
  <c r="D1888"/>
  <c r="D1889"/>
  <c r="D1890"/>
  <c r="D1891"/>
  <c r="D1892"/>
  <c r="D1893"/>
  <c r="D1894"/>
  <c r="D1895"/>
  <c r="D1896"/>
  <c r="D1897"/>
  <c r="D1898"/>
  <c r="D1899"/>
  <c r="D1901"/>
  <c r="D1902"/>
  <c r="D1903"/>
  <c r="D1904"/>
  <c r="D1905"/>
  <c r="D1906"/>
  <c r="D1907"/>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G1904"/>
  <c r="AC1895"/>
  <c r="AG1895"/>
  <c r="AC1887"/>
  <c r="AG1887"/>
  <c r="AC1878"/>
  <c r="AG1878"/>
  <c r="AC1870"/>
  <c r="AG1870"/>
  <c r="AC1862"/>
  <c r="AG1862"/>
  <c r="AC1944"/>
  <c r="AG1944"/>
  <c r="AC1940"/>
  <c r="AG1940"/>
  <c r="AC1936"/>
  <c r="AG1936"/>
  <c r="AC1932"/>
  <c r="AG1932"/>
  <c r="AC1928"/>
  <c r="AG1928"/>
  <c r="AC1924"/>
  <c r="AG1924"/>
  <c r="AC1920"/>
  <c r="AG1920"/>
  <c r="AC1915"/>
  <c r="AG1915"/>
  <c r="AC1911"/>
  <c r="AG1911"/>
  <c r="AC1899"/>
  <c r="AG1899"/>
  <c r="AC1891"/>
  <c r="AG1891"/>
  <c r="AC1883"/>
  <c r="AG1883"/>
  <c r="AC1874"/>
  <c r="AG1874"/>
  <c r="AC1866"/>
  <c r="AG1866"/>
  <c r="AC1905"/>
  <c r="AG1905"/>
  <c r="AC1901"/>
  <c r="AG1901"/>
  <c r="AC1896"/>
  <c r="AG1896"/>
  <c r="AC1892"/>
  <c r="AG1892"/>
  <c r="AC1888"/>
  <c r="AG1888"/>
  <c r="AC1884"/>
  <c r="AG1884"/>
  <c r="AC1879"/>
  <c r="AG1879"/>
  <c r="AC1875"/>
  <c r="AG1875"/>
  <c r="AC1871"/>
  <c r="AG1871"/>
  <c r="AC1867"/>
  <c r="AG1867"/>
  <c r="AC1863"/>
  <c r="AG1863"/>
  <c r="AC1945"/>
  <c r="AG1945"/>
  <c r="AC1941"/>
  <c r="AG1941"/>
  <c r="AC1937"/>
  <c r="AG1937"/>
  <c r="AC1933"/>
  <c r="AG1933"/>
  <c r="AC1929"/>
  <c r="AG1929"/>
  <c r="AC1925"/>
  <c r="AG1925"/>
  <c r="AC1921"/>
  <c r="AG1921"/>
  <c r="AC1916"/>
  <c r="AG1916"/>
  <c r="AC1912"/>
  <c r="AG1912"/>
  <c r="AC1908"/>
  <c r="AG1908"/>
  <c r="AC1906"/>
  <c r="AG1906"/>
  <c r="AC1897"/>
  <c r="AG1897"/>
  <c r="AC1889"/>
  <c r="AG1889"/>
  <c r="AC1880"/>
  <c r="AG1880"/>
  <c r="AC1872"/>
  <c r="AG1872"/>
  <c r="AC1864"/>
  <c r="AG1864"/>
  <c r="AC1942"/>
  <c r="AG1942"/>
  <c r="AC1938"/>
  <c r="AG1938"/>
  <c r="AC1934"/>
  <c r="AG1934"/>
  <c r="AC1930"/>
  <c r="AG1930"/>
  <c r="AC1926"/>
  <c r="AG1926"/>
  <c r="AC1922"/>
  <c r="AG1922"/>
  <c r="AC1918"/>
  <c r="AG1918"/>
  <c r="AC1913"/>
  <c r="AG1913"/>
  <c r="AC1909"/>
  <c r="AG1909"/>
  <c r="AC1902"/>
  <c r="AG1902"/>
  <c r="AC1893"/>
  <c r="AG1893"/>
  <c r="AC1885"/>
  <c r="AG1885"/>
  <c r="AC1876"/>
  <c r="AG1876"/>
  <c r="AC1868"/>
  <c r="AG1868"/>
  <c r="AC1907"/>
  <c r="AG1907"/>
  <c r="AC1903"/>
  <c r="AG1903"/>
  <c r="AC1898"/>
  <c r="AG1898"/>
  <c r="AC1894"/>
  <c r="AG1894"/>
  <c r="AC1890"/>
  <c r="AG1890"/>
  <c r="AC1886"/>
  <c r="AG1886"/>
  <c r="AC1881"/>
  <c r="AG1881"/>
  <c r="AC1877"/>
  <c r="AG1877"/>
  <c r="AC1873"/>
  <c r="AG1873"/>
  <c r="AC1869"/>
  <c r="AG1869"/>
  <c r="AC1865"/>
  <c r="AG1865"/>
  <c r="AC1861"/>
  <c r="AG1861"/>
  <c r="AC1943"/>
  <c r="AG1943"/>
  <c r="AC1939"/>
  <c r="AG1939"/>
  <c r="AC1935"/>
  <c r="AG1935"/>
  <c r="AC1931"/>
  <c r="AG1931"/>
  <c r="AC1927"/>
  <c r="AG1927"/>
  <c r="AC1923"/>
  <c r="AG1923"/>
  <c r="AC1919"/>
  <c r="AG1919"/>
  <c r="AC1914"/>
  <c r="AG1914"/>
  <c r="AC1910"/>
  <c r="AG1910"/>
  <c r="D73"/>
  <c r="AG73" s="1"/>
  <c r="D1817" l="1"/>
  <c r="D1818"/>
  <c r="D1819"/>
  <c r="D1820"/>
  <c r="D1821"/>
  <c r="D1822"/>
  <c r="D1823"/>
  <c r="D1824"/>
  <c r="D1825"/>
  <c r="D1826"/>
  <c r="D1827"/>
  <c r="D1828"/>
  <c r="D1829"/>
  <c r="D1830"/>
  <c r="D1831"/>
  <c r="D1832"/>
  <c r="D1833"/>
  <c r="D1834"/>
  <c r="D1835"/>
  <c r="D1836"/>
  <c r="D1837"/>
  <c r="D1838"/>
  <c r="D1839"/>
  <c r="D1840"/>
  <c r="D1842"/>
  <c r="D1844"/>
  <c r="D1846"/>
  <c r="D1847"/>
  <c r="D1848"/>
  <c r="D1849"/>
  <c r="D1850"/>
  <c r="D1851"/>
  <c r="D1852"/>
  <c r="D1853"/>
  <c r="D1854"/>
  <c r="D1855"/>
  <c r="D1856"/>
  <c r="D1857"/>
  <c r="D1858"/>
  <c r="D1859"/>
  <c r="D1860"/>
  <c r="E151" i="2"/>
  <c r="D151"/>
  <c r="C151"/>
  <c r="E150"/>
  <c r="D150"/>
  <c r="C150"/>
  <c r="E149"/>
  <c r="D149"/>
  <c r="C149"/>
  <c r="G145"/>
  <c r="C145"/>
  <c r="M144"/>
  <c r="AC1860" i="1" l="1"/>
  <c r="AG1860"/>
  <c r="AC1856"/>
  <c r="AG1856"/>
  <c r="AC1852"/>
  <c r="AG1852"/>
  <c r="AC1848"/>
  <c r="AG1848"/>
  <c r="AC1842"/>
  <c r="AG1842"/>
  <c r="AC1837"/>
  <c r="AG1837"/>
  <c r="AC1833"/>
  <c r="AG1833"/>
  <c r="AC1829"/>
  <c r="AG1829"/>
  <c r="AC1825"/>
  <c r="AG1825"/>
  <c r="AC1821"/>
  <c r="AG1821"/>
  <c r="AC1817"/>
  <c r="AG1817"/>
  <c r="AC1857"/>
  <c r="AG1857"/>
  <c r="AC1853"/>
  <c r="AG1853"/>
  <c r="AC1849"/>
  <c r="AG1849"/>
  <c r="AC1844"/>
  <c r="AG1844"/>
  <c r="AC1838"/>
  <c r="AG1838"/>
  <c r="AC1834"/>
  <c r="AG1834"/>
  <c r="AC1830"/>
  <c r="AG1830"/>
  <c r="AC1826"/>
  <c r="AG1826"/>
  <c r="AC1822"/>
  <c r="AG1822"/>
  <c r="AC1818"/>
  <c r="AG1818"/>
  <c r="AC1858"/>
  <c r="AG1858"/>
  <c r="AC1854"/>
  <c r="AG1854"/>
  <c r="AC1850"/>
  <c r="AG1850"/>
  <c r="AC1846"/>
  <c r="AG1846"/>
  <c r="AC1839"/>
  <c r="AG1839"/>
  <c r="AC1835"/>
  <c r="AG1835"/>
  <c r="AC1831"/>
  <c r="AG1831"/>
  <c r="AC1827"/>
  <c r="AG1827"/>
  <c r="AC1823"/>
  <c r="AG1823"/>
  <c r="AC1819"/>
  <c r="AG1819"/>
  <c r="AC1859"/>
  <c r="AG1859"/>
  <c r="AC1855"/>
  <c r="AG1855"/>
  <c r="AC1851"/>
  <c r="AG1851"/>
  <c r="AC1847"/>
  <c r="AG1847"/>
  <c r="AC1840"/>
  <c r="AG1840"/>
  <c r="AC1836"/>
  <c r="AG1836"/>
  <c r="AC1832"/>
  <c r="AG1832"/>
  <c r="AC1828"/>
  <c r="AG1828"/>
  <c r="AC1824"/>
  <c r="AG1824"/>
  <c r="AC1820"/>
  <c r="AG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D1816"/>
  <c r="AC1816" l="1"/>
  <c r="AG1816"/>
  <c r="AC1815"/>
  <c r="AG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D1704"/>
  <c r="D1705"/>
  <c r="D1706"/>
  <c r="D1707"/>
  <c r="D1708"/>
  <c r="D1709"/>
  <c r="D1710"/>
  <c r="D1711"/>
  <c r="D1712"/>
  <c r="D1713"/>
  <c r="D1714"/>
  <c r="D1715"/>
  <c r="D1716"/>
  <c r="D1717"/>
  <c r="D1718"/>
  <c r="D1719"/>
  <c r="D1720"/>
  <c r="D1721"/>
  <c r="D1722"/>
  <c r="D1723"/>
  <c r="D1724"/>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6"/>
  <c r="AG1766" s="1"/>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800"/>
  <c r="D1801"/>
  <c r="D1802"/>
  <c r="D1803"/>
  <c r="D1804"/>
  <c r="D1805"/>
  <c r="D1806"/>
  <c r="D1807"/>
  <c r="D1808"/>
  <c r="D1809"/>
  <c r="D1810"/>
  <c r="D1811"/>
  <c r="D1812"/>
  <c r="D1813"/>
  <c r="D1814"/>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G1813"/>
  <c r="AC1810"/>
  <c r="AG1810"/>
  <c r="AC1806"/>
  <c r="AG1806"/>
  <c r="AC1802"/>
  <c r="AG1802"/>
  <c r="AC1797"/>
  <c r="AG1797"/>
  <c r="AC1793"/>
  <c r="AG1793"/>
  <c r="AC1789"/>
  <c r="AG1789"/>
  <c r="AC1785"/>
  <c r="AG1785"/>
  <c r="AC1781"/>
  <c r="AG1781"/>
  <c r="AC1777"/>
  <c r="AG1777"/>
  <c r="AC1773"/>
  <c r="AG1773"/>
  <c r="AC1769"/>
  <c r="AG1769"/>
  <c r="AC1764"/>
  <c r="AG1764"/>
  <c r="AC1760"/>
  <c r="AG1760"/>
  <c r="AC1756"/>
  <c r="AG1756"/>
  <c r="AC1752"/>
  <c r="AG1752"/>
  <c r="AC1748"/>
  <c r="AG1748"/>
  <c r="AC1744"/>
  <c r="AG1744"/>
  <c r="AC1740"/>
  <c r="AG1740"/>
  <c r="AC1736"/>
  <c r="AG1736"/>
  <c r="AC1732"/>
  <c r="AG1732"/>
  <c r="AC1728"/>
  <c r="AG1728"/>
  <c r="AC1723"/>
  <c r="AG1723"/>
  <c r="AC1719"/>
  <c r="AG1719"/>
  <c r="AC1715"/>
  <c r="AG1715"/>
  <c r="AC1711"/>
  <c r="AG1711"/>
  <c r="AC1707"/>
  <c r="AG1707"/>
  <c r="AC1703"/>
  <c r="AG1703"/>
  <c r="AC1812"/>
  <c r="AG1812"/>
  <c r="AC1814"/>
  <c r="AG1814"/>
  <c r="AC1811"/>
  <c r="AG1811"/>
  <c r="AC1807"/>
  <c r="AG1807"/>
  <c r="AC1803"/>
  <c r="AG1803"/>
  <c r="AC1798"/>
  <c r="AG1798"/>
  <c r="AC1794"/>
  <c r="AG1794"/>
  <c r="AC1790"/>
  <c r="AG1790"/>
  <c r="AC1786"/>
  <c r="AG1786"/>
  <c r="AC1782"/>
  <c r="AG1782"/>
  <c r="AC1778"/>
  <c r="AG1778"/>
  <c r="AC1774"/>
  <c r="AG1774"/>
  <c r="AC1770"/>
  <c r="AG1770"/>
  <c r="AC1761"/>
  <c r="AG1761"/>
  <c r="AC1757"/>
  <c r="AG1757"/>
  <c r="AC1753"/>
  <c r="AG1753"/>
  <c r="AC1749"/>
  <c r="AG1749"/>
  <c r="AC1745"/>
  <c r="AG1745"/>
  <c r="AC1741"/>
  <c r="AG1741"/>
  <c r="AC1737"/>
  <c r="AG1737"/>
  <c r="AC1733"/>
  <c r="AG1733"/>
  <c r="AC1729"/>
  <c r="AG1729"/>
  <c r="AC1724"/>
  <c r="AG1724"/>
  <c r="AC1720"/>
  <c r="AG1720"/>
  <c r="AC1716"/>
  <c r="AG1716"/>
  <c r="AC1712"/>
  <c r="AG1712"/>
  <c r="AC1708"/>
  <c r="AG1708"/>
  <c r="AC1704"/>
  <c r="AG1704"/>
  <c r="AC1808"/>
  <c r="AG1808"/>
  <c r="AC1804"/>
  <c r="AG1804"/>
  <c r="AC1800"/>
  <c r="AG1800"/>
  <c r="AC1795"/>
  <c r="AG1795"/>
  <c r="AC1791"/>
  <c r="AG1791"/>
  <c r="AC1787"/>
  <c r="AG1787"/>
  <c r="AC1783"/>
  <c r="AG1783"/>
  <c r="AC1779"/>
  <c r="AG1779"/>
  <c r="AC1775"/>
  <c r="AG1775"/>
  <c r="AC1771"/>
  <c r="AG1771"/>
  <c r="AC1767"/>
  <c r="AG1767"/>
  <c r="AC1762"/>
  <c r="AG1762"/>
  <c r="AC1758"/>
  <c r="AG1758"/>
  <c r="AC1754"/>
  <c r="AG1754"/>
  <c r="AC1750"/>
  <c r="AG1750"/>
  <c r="AC1746"/>
  <c r="AG1746"/>
  <c r="AC1742"/>
  <c r="AG1742"/>
  <c r="AC1738"/>
  <c r="AG1738"/>
  <c r="AC1734"/>
  <c r="AG1734"/>
  <c r="AC1730"/>
  <c r="AG1730"/>
  <c r="AC1726"/>
  <c r="AG1726"/>
  <c r="AC1721"/>
  <c r="AG1721"/>
  <c r="AC1717"/>
  <c r="AG1717"/>
  <c r="AC1713"/>
  <c r="AG1713"/>
  <c r="AC1709"/>
  <c r="AG1709"/>
  <c r="AC1705"/>
  <c r="AG1705"/>
  <c r="AC1809"/>
  <c r="AG1809"/>
  <c r="AC1805"/>
  <c r="AG1805"/>
  <c r="AC1801"/>
  <c r="AG1801"/>
  <c r="AC1796"/>
  <c r="AG1796"/>
  <c r="AC1792"/>
  <c r="AG1792"/>
  <c r="AC1788"/>
  <c r="AG1788"/>
  <c r="AC1784"/>
  <c r="AG1784"/>
  <c r="AC1780"/>
  <c r="AG1780"/>
  <c r="AC1776"/>
  <c r="AG1776"/>
  <c r="AC1772"/>
  <c r="AG1772"/>
  <c r="AC1768"/>
  <c r="AG1768"/>
  <c r="AC1763"/>
  <c r="AG1763"/>
  <c r="AC1759"/>
  <c r="AG1759"/>
  <c r="AC1755"/>
  <c r="AG1755"/>
  <c r="AC1751"/>
  <c r="AG1751"/>
  <c r="AC1747"/>
  <c r="AG1747"/>
  <c r="AC1743"/>
  <c r="AG1743"/>
  <c r="AC1739"/>
  <c r="AG1739"/>
  <c r="AC1735"/>
  <c r="AG1735"/>
  <c r="AC1731"/>
  <c r="AG1731"/>
  <c r="AC1727"/>
  <c r="AG1727"/>
  <c r="AC1722"/>
  <c r="AG1722"/>
  <c r="AC1718"/>
  <c r="AG1718"/>
  <c r="AC1714"/>
  <c r="AG1714"/>
  <c r="AC1710"/>
  <c r="AG1710"/>
  <c r="AC1706"/>
  <c r="AG1706"/>
  <c r="AC1702"/>
  <c r="AG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D1650"/>
  <c r="D1651"/>
  <c r="D1652"/>
  <c r="D1653"/>
  <c r="D1654"/>
  <c r="D1655"/>
  <c r="D1656"/>
  <c r="D1657"/>
  <c r="D1658"/>
  <c r="D1659"/>
  <c r="D1660"/>
  <c r="D1661"/>
  <c r="D1662"/>
  <c r="D1663"/>
  <c r="D1664"/>
  <c r="D1665"/>
  <c r="D1666"/>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E138" i="2"/>
  <c r="D138"/>
  <c r="C138"/>
  <c r="E137"/>
  <c r="D137"/>
  <c r="C137"/>
  <c r="E136"/>
  <c r="D136"/>
  <c r="C136"/>
  <c r="K132"/>
  <c r="I132"/>
  <c r="G132"/>
  <c r="E132"/>
  <c r="C132"/>
  <c r="M131"/>
  <c r="AC1700" i="1" l="1"/>
  <c r="AG1700"/>
  <c r="AC1696"/>
  <c r="AG1696"/>
  <c r="AC1692"/>
  <c r="AG1692"/>
  <c r="AC1688"/>
  <c r="AG1688"/>
  <c r="AC1684"/>
  <c r="AG1684"/>
  <c r="AC1680"/>
  <c r="AG1680"/>
  <c r="AC1676"/>
  <c r="AG1676"/>
  <c r="AC1672"/>
  <c r="AG1672"/>
  <c r="AC1668"/>
  <c r="AG1668"/>
  <c r="AC1663"/>
  <c r="AG1663"/>
  <c r="AC1659"/>
  <c r="AG1659"/>
  <c r="AC1655"/>
  <c r="AG1655"/>
  <c r="AC1651"/>
  <c r="AG1651"/>
  <c r="AC1701"/>
  <c r="AG1701"/>
  <c r="AC1697"/>
  <c r="AG1697"/>
  <c r="AC1693"/>
  <c r="AG1693"/>
  <c r="AC1689"/>
  <c r="AG1689"/>
  <c r="AC1685"/>
  <c r="AG1685"/>
  <c r="AC1681"/>
  <c r="AG1681"/>
  <c r="AC1677"/>
  <c r="AG1677"/>
  <c r="AC1673"/>
  <c r="AG1673"/>
  <c r="AC1669"/>
  <c r="AG1669"/>
  <c r="AC1664"/>
  <c r="AG1664"/>
  <c r="AC1660"/>
  <c r="AG1660"/>
  <c r="AC1656"/>
  <c r="AG1656"/>
  <c r="AC1652"/>
  <c r="AG1652"/>
  <c r="AC1698"/>
  <c r="AG1698"/>
  <c r="AC1694"/>
  <c r="AG1694"/>
  <c r="AC1690"/>
  <c r="AG1690"/>
  <c r="AC1686"/>
  <c r="AG1686"/>
  <c r="AC1682"/>
  <c r="AG1682"/>
  <c r="AC1678"/>
  <c r="AG1678"/>
  <c r="AC1674"/>
  <c r="AG1674"/>
  <c r="AC1670"/>
  <c r="AG1670"/>
  <c r="AC1665"/>
  <c r="AG1665"/>
  <c r="AC1661"/>
  <c r="AG1661"/>
  <c r="AC1657"/>
  <c r="AG1657"/>
  <c r="AC1653"/>
  <c r="AG1653"/>
  <c r="AC1649"/>
  <c r="AG1649"/>
  <c r="AC1699"/>
  <c r="AG1699"/>
  <c r="AC1695"/>
  <c r="AG1695"/>
  <c r="AC1691"/>
  <c r="AG1691"/>
  <c r="AC1687"/>
  <c r="AG1687"/>
  <c r="AC1683"/>
  <c r="AG1683"/>
  <c r="AC1679"/>
  <c r="AG1679"/>
  <c r="AC1675"/>
  <c r="AG1675"/>
  <c r="AC1671"/>
  <c r="AG1671"/>
  <c r="AC1666"/>
  <c r="AG1666"/>
  <c r="AC1662"/>
  <c r="AG1662"/>
  <c r="AC1658"/>
  <c r="AG1658"/>
  <c r="AC1654"/>
  <c r="AG1654"/>
  <c r="AC1650"/>
  <c r="AG1650"/>
  <c r="F137" i="2"/>
  <c r="F138"/>
  <c r="F136"/>
  <c r="M132"/>
  <c r="K1385" i="1"/>
  <c r="F139" i="2" l="1"/>
  <c r="C123"/>
  <c r="F1323" i="1"/>
  <c r="AN18" l="1"/>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F1647"/>
  <c r="AE1647"/>
  <c r="X1647"/>
  <c r="W1647"/>
  <c r="V1647"/>
  <c r="U1647"/>
  <c r="T1647"/>
  <c r="Q1647"/>
  <c r="P1647"/>
  <c r="O1647"/>
  <c r="K1647"/>
  <c r="G1647"/>
  <c r="F1647"/>
  <c r="D1647"/>
  <c r="AF1646"/>
  <c r="AE1646"/>
  <c r="X1646"/>
  <c r="W1646"/>
  <c r="V1646"/>
  <c r="U1646"/>
  <c r="T1646"/>
  <c r="Q1646"/>
  <c r="P1646"/>
  <c r="O1646"/>
  <c r="K1646"/>
  <c r="F1646"/>
  <c r="D1646"/>
  <c r="AF1645"/>
  <c r="AE1645"/>
  <c r="X1645"/>
  <c r="W1645"/>
  <c r="V1645"/>
  <c r="U1645"/>
  <c r="T1645"/>
  <c r="Q1645"/>
  <c r="P1645"/>
  <c r="O1645"/>
  <c r="K1645"/>
  <c r="F1645"/>
  <c r="D1645"/>
  <c r="AF1644"/>
  <c r="AE1644"/>
  <c r="X1644"/>
  <c r="W1644"/>
  <c r="V1644"/>
  <c r="U1644"/>
  <c r="T1644"/>
  <c r="Q1644"/>
  <c r="P1644"/>
  <c r="O1644"/>
  <c r="K1644"/>
  <c r="F1644"/>
  <c r="D1644"/>
  <c r="AF1643"/>
  <c r="AE1643"/>
  <c r="X1643"/>
  <c r="W1643"/>
  <c r="V1643"/>
  <c r="U1643"/>
  <c r="T1643"/>
  <c r="Q1643"/>
  <c r="P1643"/>
  <c r="O1643"/>
  <c r="K1643"/>
  <c r="G1643"/>
  <c r="F1643"/>
  <c r="D1643"/>
  <c r="AF1642"/>
  <c r="AE1642"/>
  <c r="X1642"/>
  <c r="W1642"/>
  <c r="V1642"/>
  <c r="U1642"/>
  <c r="T1642"/>
  <c r="Q1642"/>
  <c r="P1642"/>
  <c r="O1642"/>
  <c r="K1642"/>
  <c r="F1642"/>
  <c r="D1642"/>
  <c r="AF1641"/>
  <c r="AE1641"/>
  <c r="X1641"/>
  <c r="W1641"/>
  <c r="V1641"/>
  <c r="U1641"/>
  <c r="T1641"/>
  <c r="Q1641"/>
  <c r="P1641"/>
  <c r="O1641"/>
  <c r="K1641"/>
  <c r="F1641"/>
  <c r="D1641"/>
  <c r="AF1640"/>
  <c r="AE1640"/>
  <c r="X1640"/>
  <c r="W1640"/>
  <c r="V1640"/>
  <c r="U1640"/>
  <c r="T1640"/>
  <c r="Q1640"/>
  <c r="P1640"/>
  <c r="O1640"/>
  <c r="K1640"/>
  <c r="G1640"/>
  <c r="F1640"/>
  <c r="D1640"/>
  <c r="AF1639"/>
  <c r="AE1639"/>
  <c r="X1639"/>
  <c r="W1639"/>
  <c r="V1639"/>
  <c r="U1639"/>
  <c r="T1639"/>
  <c r="Q1639"/>
  <c r="P1639"/>
  <c r="O1639"/>
  <c r="K1639"/>
  <c r="G1639"/>
  <c r="F1639"/>
  <c r="D1639"/>
  <c r="AF1638"/>
  <c r="AE1638"/>
  <c r="X1638"/>
  <c r="W1638"/>
  <c r="V1638"/>
  <c r="U1638"/>
  <c r="T1638"/>
  <c r="Q1638"/>
  <c r="P1638"/>
  <c r="O1638"/>
  <c r="K1638"/>
  <c r="F1638"/>
  <c r="D1638"/>
  <c r="AF1637"/>
  <c r="AE1637"/>
  <c r="X1637"/>
  <c r="W1637"/>
  <c r="V1637"/>
  <c r="U1637"/>
  <c r="T1637"/>
  <c r="Q1637"/>
  <c r="P1637"/>
  <c r="O1637"/>
  <c r="K1637"/>
  <c r="F1637"/>
  <c r="D1637"/>
  <c r="AF1636"/>
  <c r="AE1636"/>
  <c r="X1636"/>
  <c r="W1636"/>
  <c r="V1636"/>
  <c r="U1636"/>
  <c r="T1636"/>
  <c r="Q1636"/>
  <c r="P1636"/>
  <c r="O1636"/>
  <c r="K1636"/>
  <c r="G1636"/>
  <c r="F1636"/>
  <c r="D1636"/>
  <c r="AF1635"/>
  <c r="AE1635"/>
  <c r="X1635"/>
  <c r="W1635"/>
  <c r="V1635"/>
  <c r="U1635"/>
  <c r="T1635"/>
  <c r="Q1635"/>
  <c r="P1635"/>
  <c r="O1635"/>
  <c r="K1635"/>
  <c r="G1635"/>
  <c r="F1635"/>
  <c r="D1635"/>
  <c r="AF1634"/>
  <c r="AE1634"/>
  <c r="X1634"/>
  <c r="W1634"/>
  <c r="V1634"/>
  <c r="U1634"/>
  <c r="T1634"/>
  <c r="Q1634"/>
  <c r="P1634"/>
  <c r="O1634"/>
  <c r="K1634"/>
  <c r="H1634"/>
  <c r="G1634"/>
  <c r="D1634"/>
  <c r="AF1633"/>
  <c r="AE1633"/>
  <c r="X1633"/>
  <c r="W1633"/>
  <c r="V1633"/>
  <c r="U1633"/>
  <c r="T1633"/>
  <c r="Q1633"/>
  <c r="P1633"/>
  <c r="O1633"/>
  <c r="K1633"/>
  <c r="G1633"/>
  <c r="F1633"/>
  <c r="D1633"/>
  <c r="AF1632"/>
  <c r="AE1632"/>
  <c r="X1632"/>
  <c r="W1632"/>
  <c r="V1632"/>
  <c r="U1632"/>
  <c r="T1632"/>
  <c r="Q1632"/>
  <c r="P1632"/>
  <c r="O1632"/>
  <c r="K1632"/>
  <c r="G1632"/>
  <c r="D1632"/>
  <c r="AF1631"/>
  <c r="AF1630"/>
  <c r="AE1630"/>
  <c r="X1630"/>
  <c r="W1630"/>
  <c r="V1630"/>
  <c r="U1630"/>
  <c r="T1630"/>
  <c r="Q1630"/>
  <c r="P1630"/>
  <c r="O1630"/>
  <c r="K1630"/>
  <c r="G1630"/>
  <c r="F1630"/>
  <c r="D1630"/>
  <c r="AF1629"/>
  <c r="AE1629"/>
  <c r="X1629"/>
  <c r="W1629"/>
  <c r="V1629"/>
  <c r="U1629"/>
  <c r="T1629"/>
  <c r="Q1629"/>
  <c r="P1629"/>
  <c r="O1629"/>
  <c r="K1629"/>
  <c r="G1629"/>
  <c r="F1629"/>
  <c r="D1629"/>
  <c r="AF1628"/>
  <c r="AE1628"/>
  <c r="X1628"/>
  <c r="W1628"/>
  <c r="V1628"/>
  <c r="U1628"/>
  <c r="T1628"/>
  <c r="Q1628"/>
  <c r="P1628"/>
  <c r="O1628"/>
  <c r="K1628"/>
  <c r="G1628"/>
  <c r="F1628"/>
  <c r="D1628"/>
  <c r="AF1627"/>
  <c r="AF1626"/>
  <c r="AE1626"/>
  <c r="X1626"/>
  <c r="W1626"/>
  <c r="V1626"/>
  <c r="U1626"/>
  <c r="T1626"/>
  <c r="Q1626"/>
  <c r="P1626"/>
  <c r="O1626"/>
  <c r="K1626"/>
  <c r="G1626"/>
  <c r="F1626"/>
  <c r="D1626"/>
  <c r="AF1625"/>
  <c r="AE1625"/>
  <c r="X1625"/>
  <c r="W1625"/>
  <c r="V1625"/>
  <c r="U1625"/>
  <c r="T1625"/>
  <c r="Q1625"/>
  <c r="P1625"/>
  <c r="O1625"/>
  <c r="K1625"/>
  <c r="G1625"/>
  <c r="F1625"/>
  <c r="D1625"/>
  <c r="AF1624"/>
  <c r="AE1624"/>
  <c r="X1624"/>
  <c r="W1624"/>
  <c r="V1624"/>
  <c r="U1624"/>
  <c r="T1624"/>
  <c r="Q1624"/>
  <c r="P1624"/>
  <c r="O1624"/>
  <c r="K1624"/>
  <c r="G1624"/>
  <c r="F1624"/>
  <c r="D1624"/>
  <c r="AF1623"/>
  <c r="AE1623"/>
  <c r="X1623"/>
  <c r="W1623"/>
  <c r="V1623"/>
  <c r="U1623"/>
  <c r="T1623"/>
  <c r="Q1623"/>
  <c r="P1623"/>
  <c r="O1623"/>
  <c r="K1623"/>
  <c r="G1623"/>
  <c r="F1623"/>
  <c r="D1623"/>
  <c r="AF1622"/>
  <c r="AE1622"/>
  <c r="X1622"/>
  <c r="W1622"/>
  <c r="V1622"/>
  <c r="U1622"/>
  <c r="T1622"/>
  <c r="Q1622"/>
  <c r="P1622"/>
  <c r="O1622"/>
  <c r="K1622"/>
  <c r="G1622"/>
  <c r="F1622"/>
  <c r="D1622"/>
  <c r="AF1621"/>
  <c r="AE1621"/>
  <c r="X1621"/>
  <c r="W1621"/>
  <c r="V1621"/>
  <c r="U1621"/>
  <c r="T1621"/>
  <c r="Q1621"/>
  <c r="P1621"/>
  <c r="O1621"/>
  <c r="K1621"/>
  <c r="G1621"/>
  <c r="F1621"/>
  <c r="D1621"/>
  <c r="AF1620"/>
  <c r="AE1620"/>
  <c r="X1620"/>
  <c r="W1620"/>
  <c r="V1620"/>
  <c r="U1620"/>
  <c r="T1620"/>
  <c r="Q1620"/>
  <c r="P1620"/>
  <c r="O1620"/>
  <c r="K1620"/>
  <c r="G1620"/>
  <c r="F1620"/>
  <c r="D1620"/>
  <c r="AF1619"/>
  <c r="AF1618"/>
  <c r="AE1618"/>
  <c r="X1618"/>
  <c r="W1618"/>
  <c r="V1618"/>
  <c r="U1618"/>
  <c r="T1618"/>
  <c r="Q1618"/>
  <c r="P1618"/>
  <c r="O1618"/>
  <c r="K1618"/>
  <c r="G1618"/>
  <c r="F1618"/>
  <c r="D1618"/>
  <c r="AF1617"/>
  <c r="AE1617"/>
  <c r="X1617"/>
  <c r="W1617"/>
  <c r="V1617"/>
  <c r="U1617"/>
  <c r="T1617"/>
  <c r="Q1617"/>
  <c r="P1617"/>
  <c r="O1617"/>
  <c r="K1617"/>
  <c r="G1617"/>
  <c r="F1617"/>
  <c r="D1617"/>
  <c r="AF1616"/>
  <c r="AE1616"/>
  <c r="X1616"/>
  <c r="W1616"/>
  <c r="V1616"/>
  <c r="U1616"/>
  <c r="T1616"/>
  <c r="Q1616"/>
  <c r="P1616"/>
  <c r="O1616"/>
  <c r="K1616"/>
  <c r="G1616"/>
  <c r="F1616"/>
  <c r="D1616"/>
  <c r="AF1615"/>
  <c r="AE1615"/>
  <c r="X1615"/>
  <c r="W1615"/>
  <c r="V1615"/>
  <c r="U1615"/>
  <c r="T1615"/>
  <c r="Q1615"/>
  <c r="P1615"/>
  <c r="O1615"/>
  <c r="K1615"/>
  <c r="G1615"/>
  <c r="F1615"/>
  <c r="D1615"/>
  <c r="AF1614"/>
  <c r="AE1614"/>
  <c r="X1614"/>
  <c r="W1614"/>
  <c r="V1614"/>
  <c r="U1614"/>
  <c r="T1614"/>
  <c r="Q1614"/>
  <c r="P1614"/>
  <c r="O1614"/>
  <c r="K1614"/>
  <c r="G1614"/>
  <c r="F1614"/>
  <c r="D1614"/>
  <c r="AF1613"/>
  <c r="AE1613"/>
  <c r="X1613"/>
  <c r="W1613"/>
  <c r="V1613"/>
  <c r="U1613"/>
  <c r="T1613"/>
  <c r="Q1613"/>
  <c r="P1613"/>
  <c r="O1613"/>
  <c r="K1613"/>
  <c r="G1613"/>
  <c r="F1613"/>
  <c r="D1613"/>
  <c r="AF1612"/>
  <c r="AE1612"/>
  <c r="X1612"/>
  <c r="W1612"/>
  <c r="V1612"/>
  <c r="U1612"/>
  <c r="T1612"/>
  <c r="Q1612"/>
  <c r="P1612"/>
  <c r="O1612"/>
  <c r="K1612"/>
  <c r="G1612"/>
  <c r="F1612"/>
  <c r="D1612"/>
  <c r="AF1611"/>
  <c r="AE1611"/>
  <c r="X1611"/>
  <c r="W1611"/>
  <c r="V1611"/>
  <c r="U1611"/>
  <c r="T1611"/>
  <c r="Q1611"/>
  <c r="P1611"/>
  <c r="O1611"/>
  <c r="K1611"/>
  <c r="G1611"/>
  <c r="F1611"/>
  <c r="D1611"/>
  <c r="AF1610"/>
  <c r="AE1610"/>
  <c r="X1610"/>
  <c r="W1610"/>
  <c r="V1610"/>
  <c r="U1610"/>
  <c r="T1610"/>
  <c r="Q1610"/>
  <c r="P1610"/>
  <c r="O1610"/>
  <c r="K1610"/>
  <c r="G1610"/>
  <c r="F1610"/>
  <c r="D1610"/>
  <c r="AF1609"/>
  <c r="AE1609"/>
  <c r="X1609"/>
  <c r="W1609"/>
  <c r="V1609"/>
  <c r="U1609"/>
  <c r="T1609"/>
  <c r="Q1609"/>
  <c r="P1609"/>
  <c r="O1609"/>
  <c r="K1609"/>
  <c r="G1609"/>
  <c r="F1609"/>
  <c r="D1609"/>
  <c r="AF1608"/>
  <c r="AE1608"/>
  <c r="X1608"/>
  <c r="W1608"/>
  <c r="V1608"/>
  <c r="U1608"/>
  <c r="T1608"/>
  <c r="Q1608"/>
  <c r="P1608"/>
  <c r="O1608"/>
  <c r="K1608"/>
  <c r="G1608"/>
  <c r="F1608"/>
  <c r="D1608"/>
  <c r="AF1607"/>
  <c r="AE1607"/>
  <c r="X1607"/>
  <c r="W1607"/>
  <c r="V1607"/>
  <c r="U1607"/>
  <c r="T1607"/>
  <c r="Q1607"/>
  <c r="P1607"/>
  <c r="O1607"/>
  <c r="K1607"/>
  <c r="G1607"/>
  <c r="D1607"/>
  <c r="AF1606"/>
  <c r="AE1606"/>
  <c r="X1606"/>
  <c r="W1606"/>
  <c r="V1606"/>
  <c r="U1606"/>
  <c r="T1606"/>
  <c r="Q1606"/>
  <c r="P1606"/>
  <c r="O1606"/>
  <c r="K1606"/>
  <c r="G1606"/>
  <c r="F1606"/>
  <c r="D1606"/>
  <c r="AF1605"/>
  <c r="AE1605"/>
  <c r="X1605"/>
  <c r="W1605"/>
  <c r="V1605"/>
  <c r="U1605"/>
  <c r="T1605"/>
  <c r="Q1605"/>
  <c r="P1605"/>
  <c r="O1605"/>
  <c r="K1605"/>
  <c r="G1605"/>
  <c r="F1605"/>
  <c r="D1605"/>
  <c r="AF1604"/>
  <c r="AE1604"/>
  <c r="X1604"/>
  <c r="W1604"/>
  <c r="V1604"/>
  <c r="U1604"/>
  <c r="T1604"/>
  <c r="Q1604"/>
  <c r="P1604"/>
  <c r="O1604"/>
  <c r="K1604"/>
  <c r="G1604"/>
  <c r="F1604"/>
  <c r="D1604"/>
  <c r="AF1603"/>
  <c r="AE1603"/>
  <c r="X1603"/>
  <c r="W1603"/>
  <c r="V1603"/>
  <c r="U1603"/>
  <c r="T1603"/>
  <c r="Q1603"/>
  <c r="P1603"/>
  <c r="O1603"/>
  <c r="K1603"/>
  <c r="G1603"/>
  <c r="F1603"/>
  <c r="D1603"/>
  <c r="AF1602"/>
  <c r="AE1602"/>
  <c r="X1602"/>
  <c r="W1602"/>
  <c r="V1602"/>
  <c r="U1602"/>
  <c r="T1602"/>
  <c r="Q1602"/>
  <c r="P1602"/>
  <c r="O1602"/>
  <c r="K1602"/>
  <c r="G1602"/>
  <c r="F1602"/>
  <c r="D1602"/>
  <c r="AF1601"/>
  <c r="AE1601"/>
  <c r="X1601"/>
  <c r="W1601"/>
  <c r="V1601"/>
  <c r="U1601"/>
  <c r="T1601"/>
  <c r="Q1601"/>
  <c r="P1601"/>
  <c r="O1601"/>
  <c r="K1601"/>
  <c r="G1601"/>
  <c r="F1601"/>
  <c r="D1601"/>
  <c r="AF1600"/>
  <c r="AE1600"/>
  <c r="X1600"/>
  <c r="W1600"/>
  <c r="V1600"/>
  <c r="U1600"/>
  <c r="T1600"/>
  <c r="Q1600"/>
  <c r="P1600"/>
  <c r="O1600"/>
  <c r="K1600"/>
  <c r="H1600"/>
  <c r="G1600"/>
  <c r="D1600"/>
  <c r="AF1599"/>
  <c r="AE1599"/>
  <c r="X1599"/>
  <c r="W1599"/>
  <c r="V1599"/>
  <c r="U1599"/>
  <c r="T1599"/>
  <c r="Q1599"/>
  <c r="P1599"/>
  <c r="O1599"/>
  <c r="K1599"/>
  <c r="H1599"/>
  <c r="G1599"/>
  <c r="D1599"/>
  <c r="AF1598"/>
  <c r="AF1597"/>
  <c r="AE1597"/>
  <c r="X1597"/>
  <c r="W1597"/>
  <c r="V1597"/>
  <c r="U1597"/>
  <c r="T1597"/>
  <c r="Q1597"/>
  <c r="P1597"/>
  <c r="O1597"/>
  <c r="K1597"/>
  <c r="H1597"/>
  <c r="G1597"/>
  <c r="D1597"/>
  <c r="AF1596"/>
  <c r="AE1596"/>
  <c r="X1596"/>
  <c r="W1596"/>
  <c r="V1596"/>
  <c r="U1596"/>
  <c r="T1596"/>
  <c r="Q1596"/>
  <c r="P1596"/>
  <c r="O1596"/>
  <c r="K1596"/>
  <c r="G1596"/>
  <c r="F1596"/>
  <c r="D1596"/>
  <c r="AF1595"/>
  <c r="AE1595"/>
  <c r="X1595"/>
  <c r="W1595"/>
  <c r="V1595"/>
  <c r="U1595"/>
  <c r="T1595"/>
  <c r="Q1595"/>
  <c r="P1595"/>
  <c r="O1595"/>
  <c r="K1595"/>
  <c r="H1595"/>
  <c r="G1595"/>
  <c r="D1595"/>
  <c r="AF1594"/>
  <c r="AE1594"/>
  <c r="X1594"/>
  <c r="W1594"/>
  <c r="V1594"/>
  <c r="U1594"/>
  <c r="T1594"/>
  <c r="Q1594"/>
  <c r="P1594"/>
  <c r="O1594"/>
  <c r="K1594"/>
  <c r="H1594"/>
  <c r="G1594"/>
  <c r="D1594"/>
  <c r="AF1593"/>
  <c r="AE1593"/>
  <c r="X1593"/>
  <c r="W1593"/>
  <c r="V1593"/>
  <c r="U1593"/>
  <c r="T1593"/>
  <c r="Q1593"/>
  <c r="P1593"/>
  <c r="O1593"/>
  <c r="K1593"/>
  <c r="H1593"/>
  <c r="G1593"/>
  <c r="D1593"/>
  <c r="AF1592"/>
  <c r="AE1592"/>
  <c r="X1592"/>
  <c r="W1592"/>
  <c r="V1592"/>
  <c r="U1592"/>
  <c r="T1592"/>
  <c r="Q1592"/>
  <c r="P1592"/>
  <c r="O1592"/>
  <c r="K1592"/>
  <c r="H1592"/>
  <c r="G1592"/>
  <c r="D1592"/>
  <c r="AF1591"/>
  <c r="AE1591"/>
  <c r="X1591"/>
  <c r="W1591"/>
  <c r="V1591"/>
  <c r="U1591"/>
  <c r="T1591"/>
  <c r="Q1591"/>
  <c r="P1591"/>
  <c r="O1591"/>
  <c r="K1591"/>
  <c r="G1591"/>
  <c r="D1591"/>
  <c r="AF1590"/>
  <c r="AE1590"/>
  <c r="X1590"/>
  <c r="W1590"/>
  <c r="V1590"/>
  <c r="U1590"/>
  <c r="T1590"/>
  <c r="Q1590"/>
  <c r="P1590"/>
  <c r="O1590"/>
  <c r="K1590"/>
  <c r="H1590"/>
  <c r="G1590"/>
  <c r="D1590"/>
  <c r="AF1589"/>
  <c r="AE1589"/>
  <c r="X1589"/>
  <c r="W1589"/>
  <c r="V1589"/>
  <c r="U1589"/>
  <c r="T1589"/>
  <c r="Q1589"/>
  <c r="P1589"/>
  <c r="O1589"/>
  <c r="K1589"/>
  <c r="G1589"/>
  <c r="F1589"/>
  <c r="D1589"/>
  <c r="AF1588"/>
  <c r="AE1588"/>
  <c r="X1588"/>
  <c r="W1588"/>
  <c r="V1588"/>
  <c r="U1588"/>
  <c r="T1588"/>
  <c r="Q1588"/>
  <c r="P1588"/>
  <c r="O1588"/>
  <c r="K1588"/>
  <c r="G1588"/>
  <c r="F1588"/>
  <c r="D1588"/>
  <c r="AF1587"/>
  <c r="AE1587"/>
  <c r="X1587"/>
  <c r="W1587"/>
  <c r="V1587"/>
  <c r="U1587"/>
  <c r="T1587"/>
  <c r="Q1587"/>
  <c r="P1587"/>
  <c r="O1587"/>
  <c r="K1587"/>
  <c r="G1587"/>
  <c r="F1587"/>
  <c r="D1587"/>
  <c r="AF1586"/>
  <c r="AE1586"/>
  <c r="X1586"/>
  <c r="W1586"/>
  <c r="V1586"/>
  <c r="U1586"/>
  <c r="T1586"/>
  <c r="Q1586"/>
  <c r="P1586"/>
  <c r="O1586"/>
  <c r="K1586"/>
  <c r="G1586"/>
  <c r="F1586"/>
  <c r="D1586"/>
  <c r="AF1585"/>
  <c r="AE1585"/>
  <c r="X1585"/>
  <c r="W1585"/>
  <c r="V1585"/>
  <c r="U1585"/>
  <c r="T1585"/>
  <c r="Q1585"/>
  <c r="P1585"/>
  <c r="O1585"/>
  <c r="K1585"/>
  <c r="G1585"/>
  <c r="F1585"/>
  <c r="D1585"/>
  <c r="AF1584"/>
  <c r="AE1584"/>
  <c r="X1584"/>
  <c r="W1584"/>
  <c r="V1584"/>
  <c r="U1584"/>
  <c r="T1584"/>
  <c r="Q1584"/>
  <c r="P1584"/>
  <c r="O1584"/>
  <c r="K1584"/>
  <c r="H1584"/>
  <c r="G1584"/>
  <c r="D1584"/>
  <c r="AF1583"/>
  <c r="AE1583"/>
  <c r="X1583"/>
  <c r="W1583"/>
  <c r="V1583"/>
  <c r="U1583"/>
  <c r="T1583"/>
  <c r="Q1583"/>
  <c r="P1583"/>
  <c r="O1583"/>
  <c r="K1583"/>
  <c r="H1583"/>
  <c r="G1583"/>
  <c r="D1583"/>
  <c r="AF1582"/>
  <c r="AE1582"/>
  <c r="X1582"/>
  <c r="W1582"/>
  <c r="V1582"/>
  <c r="U1582"/>
  <c r="T1582"/>
  <c r="Q1582"/>
  <c r="P1582"/>
  <c r="O1582"/>
  <c r="K1582"/>
  <c r="G1582"/>
  <c r="F1582"/>
  <c r="D1582"/>
  <c r="AF1581"/>
  <c r="AE1581"/>
  <c r="X1581"/>
  <c r="W1581"/>
  <c r="V1581"/>
  <c r="U1581"/>
  <c r="T1581"/>
  <c r="Q1581"/>
  <c r="P1581"/>
  <c r="O1581"/>
  <c r="K1581"/>
  <c r="G1581"/>
  <c r="F1581"/>
  <c r="D1581"/>
  <c r="AF1580"/>
  <c r="AE1580"/>
  <c r="X1580"/>
  <c r="W1580"/>
  <c r="V1580"/>
  <c r="U1580"/>
  <c r="T1580"/>
  <c r="Q1580"/>
  <c r="P1580"/>
  <c r="O1580"/>
  <c r="K1580"/>
  <c r="G1580"/>
  <c r="F1580"/>
  <c r="D1580"/>
  <c r="AF1579"/>
  <c r="AE1579"/>
  <c r="X1579"/>
  <c r="W1579"/>
  <c r="V1579"/>
  <c r="U1579"/>
  <c r="T1579"/>
  <c r="Q1579"/>
  <c r="P1579"/>
  <c r="O1579"/>
  <c r="K1579"/>
  <c r="G1579"/>
  <c r="F1579"/>
  <c r="D1579"/>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F1567"/>
  <c r="AE1567"/>
  <c r="X1567"/>
  <c r="W1567"/>
  <c r="V1567"/>
  <c r="U1567"/>
  <c r="T1567"/>
  <c r="Q1567"/>
  <c r="P1567"/>
  <c r="O1567"/>
  <c r="K1567"/>
  <c r="G1567"/>
  <c r="F1567"/>
  <c r="D1567"/>
  <c r="AF1566"/>
  <c r="AE1566"/>
  <c r="X1566"/>
  <c r="W1566"/>
  <c r="V1566"/>
  <c r="U1566"/>
  <c r="T1566"/>
  <c r="Q1566"/>
  <c r="P1566"/>
  <c r="O1566"/>
  <c r="K1566"/>
  <c r="G1566"/>
  <c r="F1566"/>
  <c r="D1566"/>
  <c r="AF1565"/>
  <c r="AE1565"/>
  <c r="X1565"/>
  <c r="W1565"/>
  <c r="V1565"/>
  <c r="U1565"/>
  <c r="T1565"/>
  <c r="Q1565"/>
  <c r="P1565"/>
  <c r="O1565"/>
  <c r="K1565"/>
  <c r="G1565"/>
  <c r="F1565"/>
  <c r="D1565"/>
  <c r="AF1564"/>
  <c r="AE1564"/>
  <c r="X1564"/>
  <c r="W1564"/>
  <c r="V1564"/>
  <c r="U1564"/>
  <c r="T1564"/>
  <c r="Q1564"/>
  <c r="P1564"/>
  <c r="O1564"/>
  <c r="K1564"/>
  <c r="G1564"/>
  <c r="F1564"/>
  <c r="D1564"/>
  <c r="AF1563"/>
  <c r="AE1563"/>
  <c r="X1563"/>
  <c r="W1563"/>
  <c r="V1563"/>
  <c r="U1563"/>
  <c r="T1563"/>
  <c r="Q1563"/>
  <c r="P1563"/>
  <c r="O1563"/>
  <c r="K1563"/>
  <c r="G1563"/>
  <c r="F1563"/>
  <c r="D1563"/>
  <c r="AF1562"/>
  <c r="AE1562"/>
  <c r="X1562"/>
  <c r="W1562"/>
  <c r="V1562"/>
  <c r="U1562"/>
  <c r="T1562"/>
  <c r="Q1562"/>
  <c r="P1562"/>
  <c r="O1562"/>
  <c r="K1562"/>
  <c r="G1562"/>
  <c r="F1562"/>
  <c r="D1562"/>
  <c r="AF1561"/>
  <c r="AE1561"/>
  <c r="X1561"/>
  <c r="W1561"/>
  <c r="V1561"/>
  <c r="U1561"/>
  <c r="T1561"/>
  <c r="Q1561"/>
  <c r="P1561"/>
  <c r="O1561"/>
  <c r="K1561"/>
  <c r="G1561"/>
  <c r="F1561"/>
  <c r="D1561"/>
  <c r="AF1560"/>
  <c r="AE1560"/>
  <c r="X1560"/>
  <c r="W1560"/>
  <c r="V1560"/>
  <c r="U1560"/>
  <c r="T1560"/>
  <c r="Q1560"/>
  <c r="P1560"/>
  <c r="O1560"/>
  <c r="K1560"/>
  <c r="G1560"/>
  <c r="F1560"/>
  <c r="D1560"/>
  <c r="AF1559"/>
  <c r="AE1559"/>
  <c r="X1559"/>
  <c r="W1559"/>
  <c r="V1559"/>
  <c r="U1559"/>
  <c r="T1559"/>
  <c r="Q1559"/>
  <c r="P1559"/>
  <c r="O1559"/>
  <c r="K1559"/>
  <c r="G1559"/>
  <c r="F1559"/>
  <c r="D1559"/>
  <c r="AF1558"/>
  <c r="AE1558"/>
  <c r="X1558"/>
  <c r="W1558"/>
  <c r="V1558"/>
  <c r="U1558"/>
  <c r="T1558"/>
  <c r="Q1558"/>
  <c r="P1558"/>
  <c r="O1558"/>
  <c r="K1558"/>
  <c r="G1558"/>
  <c r="F1558"/>
  <c r="D1558"/>
  <c r="AF1557"/>
  <c r="AF1556"/>
  <c r="AE1556"/>
  <c r="X1556"/>
  <c r="W1556"/>
  <c r="V1556"/>
  <c r="U1556"/>
  <c r="T1556"/>
  <c r="Q1556"/>
  <c r="P1556"/>
  <c r="O1556"/>
  <c r="K1556"/>
  <c r="G1556"/>
  <c r="F1556"/>
  <c r="D1556"/>
  <c r="AF1555"/>
  <c r="AE1555"/>
  <c r="X1555"/>
  <c r="W1555"/>
  <c r="V1555"/>
  <c r="U1555"/>
  <c r="T1555"/>
  <c r="Q1555"/>
  <c r="P1555"/>
  <c r="O1555"/>
  <c r="K1555"/>
  <c r="G1555"/>
  <c r="F1555"/>
  <c r="D1555"/>
  <c r="AF1554"/>
  <c r="AE1554"/>
  <c r="X1554"/>
  <c r="W1554"/>
  <c r="V1554"/>
  <c r="U1554"/>
  <c r="T1554"/>
  <c r="Q1554"/>
  <c r="P1554"/>
  <c r="O1554"/>
  <c r="K1554"/>
  <c r="G1554"/>
  <c r="F1554"/>
  <c r="D1554"/>
  <c r="AF1553"/>
  <c r="AE1553"/>
  <c r="X1553"/>
  <c r="W1553"/>
  <c r="V1553"/>
  <c r="U1553"/>
  <c r="T1553"/>
  <c r="Q1553"/>
  <c r="P1553"/>
  <c r="O1553"/>
  <c r="K1553"/>
  <c r="G1553"/>
  <c r="F1553"/>
  <c r="D1553"/>
  <c r="AF1552"/>
  <c r="AE1552"/>
  <c r="X1552"/>
  <c r="W1552"/>
  <c r="V1552"/>
  <c r="U1552"/>
  <c r="T1552"/>
  <c r="Q1552"/>
  <c r="P1552"/>
  <c r="O1552"/>
  <c r="K1552"/>
  <c r="G1552"/>
  <c r="F1552"/>
  <c r="D1552"/>
  <c r="AF1551"/>
  <c r="AE1551"/>
  <c r="X1551"/>
  <c r="W1551"/>
  <c r="V1551"/>
  <c r="U1551"/>
  <c r="T1551"/>
  <c r="Q1551"/>
  <c r="P1551"/>
  <c r="O1551"/>
  <c r="K1551"/>
  <c r="G1551"/>
  <c r="F1551"/>
  <c r="D1551"/>
  <c r="AF1550"/>
  <c r="AE1550"/>
  <c r="X1550"/>
  <c r="W1550"/>
  <c r="V1550"/>
  <c r="U1550"/>
  <c r="T1550"/>
  <c r="Q1550"/>
  <c r="P1550"/>
  <c r="O1550"/>
  <c r="K1550"/>
  <c r="G1550"/>
  <c r="F1550"/>
  <c r="D1550"/>
  <c r="AF1549"/>
  <c r="AE1549"/>
  <c r="X1549"/>
  <c r="W1549"/>
  <c r="V1549"/>
  <c r="U1549"/>
  <c r="T1549"/>
  <c r="Q1549"/>
  <c r="P1549"/>
  <c r="O1549"/>
  <c r="K1549"/>
  <c r="G1549"/>
  <c r="F1549"/>
  <c r="D1549"/>
  <c r="AF1548"/>
  <c r="AE1548"/>
  <c r="X1548"/>
  <c r="W1548"/>
  <c r="V1548"/>
  <c r="U1548"/>
  <c r="T1548"/>
  <c r="Q1548"/>
  <c r="P1548"/>
  <c r="O1548"/>
  <c r="K1548"/>
  <c r="G1548"/>
  <c r="F1548"/>
  <c r="D1548"/>
  <c r="AF1547"/>
  <c r="AE1547"/>
  <c r="X1547"/>
  <c r="W1547"/>
  <c r="V1547"/>
  <c r="U1547"/>
  <c r="T1547"/>
  <c r="Q1547"/>
  <c r="P1547"/>
  <c r="O1547"/>
  <c r="K1547"/>
  <c r="G1547"/>
  <c r="F1547"/>
  <c r="D1547"/>
  <c r="AF1546"/>
  <c r="AE1546"/>
  <c r="X1546"/>
  <c r="W1546"/>
  <c r="V1546"/>
  <c r="U1546"/>
  <c r="T1546"/>
  <c r="Q1546"/>
  <c r="P1546"/>
  <c r="O1546"/>
  <c r="K1546"/>
  <c r="G1546"/>
  <c r="F1546"/>
  <c r="D1546"/>
  <c r="AF1545"/>
  <c r="AE1545"/>
  <c r="X1545"/>
  <c r="W1545"/>
  <c r="V1545"/>
  <c r="U1545"/>
  <c r="T1545"/>
  <c r="Q1545"/>
  <c r="P1545"/>
  <c r="O1545"/>
  <c r="K1545"/>
  <c r="G1545"/>
  <c r="F1545"/>
  <c r="D1545"/>
  <c r="AF1544"/>
  <c r="AE1544"/>
  <c r="X1544"/>
  <c r="W1544"/>
  <c r="V1544"/>
  <c r="U1544"/>
  <c r="T1544"/>
  <c r="Q1544"/>
  <c r="P1544"/>
  <c r="O1544"/>
  <c r="K1544"/>
  <c r="G1544"/>
  <c r="F1544"/>
  <c r="D1544"/>
  <c r="AF1543"/>
  <c r="AE1543"/>
  <c r="X1543"/>
  <c r="W1543"/>
  <c r="V1543"/>
  <c r="U1543"/>
  <c r="T1543"/>
  <c r="Q1543"/>
  <c r="P1543"/>
  <c r="O1543"/>
  <c r="K1543"/>
  <c r="G1543"/>
  <c r="F1543"/>
  <c r="H1543" s="1"/>
  <c r="D1543"/>
  <c r="AF1542"/>
  <c r="AE1542"/>
  <c r="X1542"/>
  <c r="W1542"/>
  <c r="V1542"/>
  <c r="U1542"/>
  <c r="T1542"/>
  <c r="Q1542"/>
  <c r="P1542"/>
  <c r="O1542"/>
  <c r="K1542"/>
  <c r="G1542"/>
  <c r="F1542"/>
  <c r="D1542"/>
  <c r="AF1541"/>
  <c r="AE1541"/>
  <c r="X1541"/>
  <c r="W1541"/>
  <c r="V1541"/>
  <c r="U1541"/>
  <c r="T1541"/>
  <c r="Q1541"/>
  <c r="P1541"/>
  <c r="O1541"/>
  <c r="K1541"/>
  <c r="G1541"/>
  <c r="F1541"/>
  <c r="D1541"/>
  <c r="AF1540"/>
  <c r="AE1540"/>
  <c r="X1540"/>
  <c r="W1540"/>
  <c r="V1540"/>
  <c r="U1540"/>
  <c r="T1540"/>
  <c r="Q1540"/>
  <c r="P1540"/>
  <c r="O1540"/>
  <c r="K1540"/>
  <c r="G1540"/>
  <c r="F1540"/>
  <c r="D1540"/>
  <c r="AF1539"/>
  <c r="AE1539"/>
  <c r="X1539"/>
  <c r="W1539"/>
  <c r="V1539"/>
  <c r="U1539"/>
  <c r="T1539"/>
  <c r="Q1539"/>
  <c r="P1539"/>
  <c r="O1539"/>
  <c r="K1539"/>
  <c r="G1539"/>
  <c r="F1539"/>
  <c r="D1539"/>
  <c r="AF1538"/>
  <c r="AF1537"/>
  <c r="AE1537"/>
  <c r="X1537"/>
  <c r="W1537"/>
  <c r="V1537"/>
  <c r="U1537"/>
  <c r="T1537"/>
  <c r="Q1537"/>
  <c r="P1537"/>
  <c r="O1537"/>
  <c r="K1537"/>
  <c r="G1537"/>
  <c r="F1537"/>
  <c r="D1537"/>
  <c r="AF1536"/>
  <c r="AF1535"/>
  <c r="AE1535"/>
  <c r="X1535"/>
  <c r="W1535"/>
  <c r="V1535"/>
  <c r="U1535"/>
  <c r="T1535"/>
  <c r="Q1535"/>
  <c r="P1535"/>
  <c r="O1535"/>
  <c r="K1535"/>
  <c r="G1535"/>
  <c r="F1535"/>
  <c r="D1535"/>
  <c r="AF1534"/>
  <c r="AE1534"/>
  <c r="X1534"/>
  <c r="W1534"/>
  <c r="V1534"/>
  <c r="U1534"/>
  <c r="T1534"/>
  <c r="Q1534"/>
  <c r="P1534"/>
  <c r="O1534"/>
  <c r="K1534"/>
  <c r="G1534"/>
  <c r="F1534"/>
  <c r="D1534"/>
  <c r="AF1533"/>
  <c r="AE1533"/>
  <c r="X1533"/>
  <c r="W1533"/>
  <c r="V1533"/>
  <c r="U1533"/>
  <c r="T1533"/>
  <c r="Q1533"/>
  <c r="P1533"/>
  <c r="O1533"/>
  <c r="K1533"/>
  <c r="G1533"/>
  <c r="F1533"/>
  <c r="D1533"/>
  <c r="AF1532"/>
  <c r="AF1531"/>
  <c r="AE1531"/>
  <c r="X1531"/>
  <c r="W1531"/>
  <c r="V1531"/>
  <c r="U1531"/>
  <c r="T1531"/>
  <c r="Q1531"/>
  <c r="P1531"/>
  <c r="O1531"/>
  <c r="K1531"/>
  <c r="G1531"/>
  <c r="F1531"/>
  <c r="D1531"/>
  <c r="AF1530"/>
  <c r="AE1530"/>
  <c r="X1530"/>
  <c r="W1530"/>
  <c r="V1530"/>
  <c r="U1530"/>
  <c r="T1530"/>
  <c r="Q1530"/>
  <c r="P1530"/>
  <c r="O1530"/>
  <c r="K1530"/>
  <c r="G1530"/>
  <c r="F1530"/>
  <c r="D1530"/>
  <c r="AF1529"/>
  <c r="AE1529"/>
  <c r="X1529"/>
  <c r="W1529"/>
  <c r="V1529"/>
  <c r="U1529"/>
  <c r="T1529"/>
  <c r="Q1529"/>
  <c r="P1529"/>
  <c r="O1529"/>
  <c r="K1529"/>
  <c r="G1529"/>
  <c r="F1529"/>
  <c r="D1529"/>
  <c r="AF1528"/>
  <c r="AE1528"/>
  <c r="X1528"/>
  <c r="W1528"/>
  <c r="V1528"/>
  <c r="U1528"/>
  <c r="T1528"/>
  <c r="Q1528"/>
  <c r="P1528"/>
  <c r="O1528"/>
  <c r="K1528"/>
  <c r="G1528"/>
  <c r="F1528"/>
  <c r="D1528"/>
  <c r="AF1527"/>
  <c r="AE1527"/>
  <c r="X1527"/>
  <c r="W1527"/>
  <c r="V1527"/>
  <c r="U1527"/>
  <c r="T1527"/>
  <c r="Q1527"/>
  <c r="P1527"/>
  <c r="O1527"/>
  <c r="K1527"/>
  <c r="G1527"/>
  <c r="F1527"/>
  <c r="D1527"/>
  <c r="AF1526"/>
  <c r="AE1526"/>
  <c r="X1526"/>
  <c r="W1526"/>
  <c r="V1526"/>
  <c r="U1526"/>
  <c r="T1526"/>
  <c r="Q1526"/>
  <c r="P1526"/>
  <c r="O1526"/>
  <c r="K1526"/>
  <c r="G1526"/>
  <c r="F1526"/>
  <c r="D1526"/>
  <c r="AF1525"/>
  <c r="AE1525"/>
  <c r="X1525"/>
  <c r="W1525"/>
  <c r="V1525"/>
  <c r="U1525"/>
  <c r="T1525"/>
  <c r="Q1525"/>
  <c r="P1525"/>
  <c r="O1525"/>
  <c r="K1525"/>
  <c r="G1525"/>
  <c r="F1525"/>
  <c r="D1525"/>
  <c r="AF1524"/>
  <c r="AE1524"/>
  <c r="X1524"/>
  <c r="W1524"/>
  <c r="V1524"/>
  <c r="U1524"/>
  <c r="T1524"/>
  <c r="Q1524"/>
  <c r="P1524"/>
  <c r="O1524"/>
  <c r="K1524"/>
  <c r="G1524"/>
  <c r="F1524"/>
  <c r="D1524"/>
  <c r="AF1523"/>
  <c r="AE1523"/>
  <c r="X1523"/>
  <c r="W1523"/>
  <c r="V1523"/>
  <c r="U1523"/>
  <c r="T1523"/>
  <c r="Q1523"/>
  <c r="P1523"/>
  <c r="O1523"/>
  <c r="K1523"/>
  <c r="G1523"/>
  <c r="F1523"/>
  <c r="D1523"/>
  <c r="AF1522"/>
  <c r="AE1522"/>
  <c r="X1522"/>
  <c r="W1522"/>
  <c r="V1522"/>
  <c r="U1522"/>
  <c r="T1522"/>
  <c r="Q1522"/>
  <c r="P1522"/>
  <c r="O1522"/>
  <c r="K1522"/>
  <c r="G1522"/>
  <c r="F1522"/>
  <c r="D1522"/>
  <c r="AF1521"/>
  <c r="AE1521"/>
  <c r="X1521"/>
  <c r="W1521"/>
  <c r="V1521"/>
  <c r="U1521"/>
  <c r="T1521"/>
  <c r="Q1521"/>
  <c r="P1521"/>
  <c r="O1521"/>
  <c r="K1521"/>
  <c r="G1521"/>
  <c r="F1521"/>
  <c r="D1521"/>
  <c r="AF1520"/>
  <c r="AE1520"/>
  <c r="X1520"/>
  <c r="W1520"/>
  <c r="V1520"/>
  <c r="U1520"/>
  <c r="T1520"/>
  <c r="Q1520"/>
  <c r="P1520"/>
  <c r="O1520"/>
  <c r="K1520"/>
  <c r="G1520"/>
  <c r="F1520"/>
  <c r="D1520"/>
  <c r="AF1519"/>
  <c r="AE1519"/>
  <c r="X1519"/>
  <c r="W1519"/>
  <c r="V1519"/>
  <c r="U1519"/>
  <c r="T1519"/>
  <c r="Q1519"/>
  <c r="P1519"/>
  <c r="O1519"/>
  <c r="K1519"/>
  <c r="G1519"/>
  <c r="F1519"/>
  <c r="D1519"/>
  <c r="AF1518"/>
  <c r="AE1518"/>
  <c r="X1518"/>
  <c r="W1518"/>
  <c r="V1518"/>
  <c r="U1518"/>
  <c r="T1518"/>
  <c r="Q1518"/>
  <c r="P1518"/>
  <c r="O1518"/>
  <c r="K1518"/>
  <c r="G1518"/>
  <c r="F1518"/>
  <c r="D1518"/>
  <c r="AF1517"/>
  <c r="AE1517"/>
  <c r="X1517"/>
  <c r="W1517"/>
  <c r="V1517"/>
  <c r="U1517"/>
  <c r="T1517"/>
  <c r="Q1517"/>
  <c r="P1517"/>
  <c r="O1517"/>
  <c r="K1517"/>
  <c r="G1517"/>
  <c r="F1517"/>
  <c r="D1517"/>
  <c r="AF1516"/>
  <c r="AE1516"/>
  <c r="X1516"/>
  <c r="W1516"/>
  <c r="V1516"/>
  <c r="U1516"/>
  <c r="T1516"/>
  <c r="Q1516"/>
  <c r="P1516"/>
  <c r="O1516"/>
  <c r="K1516"/>
  <c r="G1516"/>
  <c r="F1516"/>
  <c r="D1516"/>
  <c r="AF1515"/>
  <c r="AE1515"/>
  <c r="X1515"/>
  <c r="W1515"/>
  <c r="V1515"/>
  <c r="U1515"/>
  <c r="T1515"/>
  <c r="Q1515"/>
  <c r="P1515"/>
  <c r="O1515"/>
  <c r="K1515"/>
  <c r="G1515"/>
  <c r="F1515"/>
  <c r="D1515"/>
  <c r="AF1514"/>
  <c r="AE1514"/>
  <c r="X1514"/>
  <c r="W1514"/>
  <c r="V1514"/>
  <c r="U1514"/>
  <c r="T1514"/>
  <c r="Q1514"/>
  <c r="P1514"/>
  <c r="O1514"/>
  <c r="K1514"/>
  <c r="G1514"/>
  <c r="F1514"/>
  <c r="D1514"/>
  <c r="AF1513"/>
  <c r="AE1513"/>
  <c r="X1513"/>
  <c r="W1513"/>
  <c r="V1513"/>
  <c r="U1513"/>
  <c r="T1513"/>
  <c r="Q1513"/>
  <c r="P1513"/>
  <c r="O1513"/>
  <c r="K1513"/>
  <c r="G1513"/>
  <c r="F1513"/>
  <c r="D1513"/>
  <c r="AF1512"/>
  <c r="AE1512"/>
  <c r="X1512"/>
  <c r="W1512"/>
  <c r="V1512"/>
  <c r="U1512"/>
  <c r="T1512"/>
  <c r="Q1512"/>
  <c r="P1512"/>
  <c r="O1512"/>
  <c r="K1512"/>
  <c r="G1512"/>
  <c r="F1512"/>
  <c r="D1512"/>
  <c r="AF1511"/>
  <c r="AE1511"/>
  <c r="X1511"/>
  <c r="W1511"/>
  <c r="V1511"/>
  <c r="U1511"/>
  <c r="T1511"/>
  <c r="Q1511"/>
  <c r="P1511"/>
  <c r="O1511"/>
  <c r="K1511"/>
  <c r="G1511"/>
  <c r="F1511"/>
  <c r="D1511"/>
  <c r="AF1510"/>
  <c r="AE1510"/>
  <c r="X1510"/>
  <c r="W1510"/>
  <c r="V1510"/>
  <c r="U1510"/>
  <c r="T1510"/>
  <c r="Q1510"/>
  <c r="P1510"/>
  <c r="O1510"/>
  <c r="K1510"/>
  <c r="G1510"/>
  <c r="F1510"/>
  <c r="D1510"/>
  <c r="AF1509"/>
  <c r="AE1509"/>
  <c r="X1509"/>
  <c r="W1509"/>
  <c r="V1509"/>
  <c r="U1509"/>
  <c r="T1509"/>
  <c r="Q1509"/>
  <c r="P1509"/>
  <c r="O1509"/>
  <c r="K1509"/>
  <c r="G1509"/>
  <c r="F1509"/>
  <c r="D1509"/>
  <c r="AF1508"/>
  <c r="AF1507"/>
  <c r="AE1507"/>
  <c r="X1507"/>
  <c r="W1507"/>
  <c r="V1507"/>
  <c r="U1507"/>
  <c r="T1507"/>
  <c r="Q1507"/>
  <c r="P1507"/>
  <c r="O1507"/>
  <c r="K1507"/>
  <c r="G1507"/>
  <c r="F1507"/>
  <c r="D1507"/>
  <c r="AF1506"/>
  <c r="AE1506"/>
  <c r="X1506"/>
  <c r="W1506"/>
  <c r="V1506"/>
  <c r="U1506"/>
  <c r="T1506"/>
  <c r="Q1506"/>
  <c r="P1506"/>
  <c r="O1506"/>
  <c r="K1506"/>
  <c r="G1506"/>
  <c r="F1506"/>
  <c r="D1506"/>
  <c r="AF1505"/>
  <c r="AE1505"/>
  <c r="X1505"/>
  <c r="W1505"/>
  <c r="V1505"/>
  <c r="U1505"/>
  <c r="T1505"/>
  <c r="Q1505"/>
  <c r="P1505"/>
  <c r="O1505"/>
  <c r="K1505"/>
  <c r="G1505"/>
  <c r="F1505"/>
  <c r="D1505"/>
  <c r="AF1504"/>
  <c r="AE1504"/>
  <c r="X1504"/>
  <c r="W1504"/>
  <c r="V1504"/>
  <c r="U1504"/>
  <c r="T1504"/>
  <c r="Q1504"/>
  <c r="P1504"/>
  <c r="O1504"/>
  <c r="K1504"/>
  <c r="G1504"/>
  <c r="F1504"/>
  <c r="D1504"/>
  <c r="AF1503"/>
  <c r="AE1503"/>
  <c r="X1503"/>
  <c r="W1503"/>
  <c r="V1503"/>
  <c r="U1503"/>
  <c r="T1503"/>
  <c r="Q1503"/>
  <c r="P1503"/>
  <c r="O1503"/>
  <c r="K1503"/>
  <c r="G1503"/>
  <c r="F1503"/>
  <c r="D1503"/>
  <c r="AF1502"/>
  <c r="AE1502"/>
  <c r="X1502"/>
  <c r="W1502"/>
  <c r="V1502"/>
  <c r="U1502"/>
  <c r="T1502"/>
  <c r="Q1502"/>
  <c r="P1502"/>
  <c r="O1502"/>
  <c r="K1502"/>
  <c r="G1502"/>
  <c r="F1502"/>
  <c r="D1502"/>
  <c r="AF1501"/>
  <c r="AE1501"/>
  <c r="X1501"/>
  <c r="W1501"/>
  <c r="V1501"/>
  <c r="U1501"/>
  <c r="T1501"/>
  <c r="Q1501"/>
  <c r="P1501"/>
  <c r="O1501"/>
  <c r="K1501"/>
  <c r="G1501"/>
  <c r="F1501"/>
  <c r="D1501"/>
  <c r="AF1500"/>
  <c r="AE1500"/>
  <c r="X1500"/>
  <c r="W1500"/>
  <c r="V1500"/>
  <c r="U1500"/>
  <c r="T1500"/>
  <c r="Q1500"/>
  <c r="P1500"/>
  <c r="O1500"/>
  <c r="K1500"/>
  <c r="G1500"/>
  <c r="F1500"/>
  <c r="D1500"/>
  <c r="AF1499"/>
  <c r="AE1499"/>
  <c r="X1499"/>
  <c r="W1499"/>
  <c r="V1499"/>
  <c r="U1499"/>
  <c r="T1499"/>
  <c r="Q1499"/>
  <c r="P1499"/>
  <c r="O1499"/>
  <c r="K1499"/>
  <c r="G1499"/>
  <c r="F1499"/>
  <c r="D1499"/>
  <c r="AF1498"/>
  <c r="AE1498"/>
  <c r="X1498"/>
  <c r="W1498"/>
  <c r="V1498"/>
  <c r="U1498"/>
  <c r="T1498"/>
  <c r="Q1498"/>
  <c r="P1498"/>
  <c r="O1498"/>
  <c r="K1498"/>
  <c r="G1498"/>
  <c r="F1498"/>
  <c r="D1498"/>
  <c r="AF1497"/>
  <c r="AE1497"/>
  <c r="X1497"/>
  <c r="W1497"/>
  <c r="V1497"/>
  <c r="U1497"/>
  <c r="T1497"/>
  <c r="Q1497"/>
  <c r="P1497"/>
  <c r="O1497"/>
  <c r="K1497"/>
  <c r="G1497"/>
  <c r="F1497"/>
  <c r="D1497"/>
  <c r="AF1496"/>
  <c r="AE1496"/>
  <c r="X1496"/>
  <c r="W1496"/>
  <c r="V1496"/>
  <c r="U1496"/>
  <c r="T1496"/>
  <c r="Q1496"/>
  <c r="P1496"/>
  <c r="O1496"/>
  <c r="K1496"/>
  <c r="G1496"/>
  <c r="F1496"/>
  <c r="D1496"/>
  <c r="AF1495"/>
  <c r="AE1495"/>
  <c r="X1495"/>
  <c r="W1495"/>
  <c r="V1495"/>
  <c r="U1495"/>
  <c r="T1495"/>
  <c r="Q1495"/>
  <c r="P1495"/>
  <c r="O1495"/>
  <c r="K1495"/>
  <c r="G1495"/>
  <c r="F1495"/>
  <c r="D1495"/>
  <c r="AF1494"/>
  <c r="AF1493"/>
  <c r="AE1493"/>
  <c r="X1493"/>
  <c r="W1493"/>
  <c r="V1493"/>
  <c r="U1493"/>
  <c r="T1493"/>
  <c r="Q1493"/>
  <c r="P1493"/>
  <c r="O1493"/>
  <c r="K1493"/>
  <c r="G1493"/>
  <c r="F1493"/>
  <c r="D1493"/>
  <c r="AF1492"/>
  <c r="AF1491"/>
  <c r="AE1491"/>
  <c r="X1491"/>
  <c r="W1491"/>
  <c r="V1491"/>
  <c r="U1491"/>
  <c r="T1491"/>
  <c r="Q1491"/>
  <c r="P1491"/>
  <c r="O1491"/>
  <c r="K1491"/>
  <c r="G1491"/>
  <c r="F1491"/>
  <c r="D1491"/>
  <c r="AF1490"/>
  <c r="AE1490"/>
  <c r="X1490"/>
  <c r="W1490"/>
  <c r="V1490"/>
  <c r="U1490"/>
  <c r="T1490"/>
  <c r="Q1490"/>
  <c r="P1490"/>
  <c r="O1490"/>
  <c r="K1490"/>
  <c r="G1490"/>
  <c r="F1490"/>
  <c r="D1490"/>
  <c r="AF1489"/>
  <c r="AE1489"/>
  <c r="X1489"/>
  <c r="W1489"/>
  <c r="V1489"/>
  <c r="U1489"/>
  <c r="T1489"/>
  <c r="Q1489"/>
  <c r="P1489"/>
  <c r="O1489"/>
  <c r="K1489"/>
  <c r="G1489"/>
  <c r="F1489"/>
  <c r="D1489"/>
  <c r="AF1488"/>
  <c r="AE1488"/>
  <c r="X1488"/>
  <c r="W1488"/>
  <c r="V1488"/>
  <c r="U1488"/>
  <c r="T1488"/>
  <c r="Q1488"/>
  <c r="P1488"/>
  <c r="O1488"/>
  <c r="K1488"/>
  <c r="G1488"/>
  <c r="F1488"/>
  <c r="D1488"/>
  <c r="AF1487"/>
  <c r="AE1487"/>
  <c r="X1487"/>
  <c r="W1487"/>
  <c r="V1487"/>
  <c r="U1487"/>
  <c r="T1487"/>
  <c r="Q1487"/>
  <c r="P1487"/>
  <c r="O1487"/>
  <c r="K1487"/>
  <c r="G1487"/>
  <c r="F1487"/>
  <c r="D1487"/>
  <c r="AF1486"/>
  <c r="AE1486"/>
  <c r="X1486"/>
  <c r="W1486"/>
  <c r="V1486"/>
  <c r="U1486"/>
  <c r="T1486"/>
  <c r="Q1486"/>
  <c r="P1486"/>
  <c r="O1486"/>
  <c r="K1486"/>
  <c r="H1486"/>
  <c r="G1486"/>
  <c r="D1486"/>
  <c r="AF1485"/>
  <c r="AE1485"/>
  <c r="X1485"/>
  <c r="W1485"/>
  <c r="V1485"/>
  <c r="U1485"/>
  <c r="T1485"/>
  <c r="Q1485"/>
  <c r="P1485"/>
  <c r="O1485"/>
  <c r="K1485"/>
  <c r="H1485"/>
  <c r="G1485"/>
  <c r="D1485"/>
  <c r="AF1484"/>
  <c r="AE1484"/>
  <c r="X1484"/>
  <c r="W1484"/>
  <c r="V1484"/>
  <c r="U1484"/>
  <c r="T1484"/>
  <c r="Q1484"/>
  <c r="P1484"/>
  <c r="O1484"/>
  <c r="K1484"/>
  <c r="G1484"/>
  <c r="F1484"/>
  <c r="D1484"/>
  <c r="AF1483"/>
  <c r="AE1483"/>
  <c r="X1483"/>
  <c r="W1483"/>
  <c r="V1483"/>
  <c r="U1483"/>
  <c r="T1483"/>
  <c r="Q1483"/>
  <c r="P1483"/>
  <c r="O1483"/>
  <c r="K1483"/>
  <c r="G1483"/>
  <c r="F1483"/>
  <c r="D1483"/>
  <c r="AF1482"/>
  <c r="AE1482"/>
  <c r="X1482"/>
  <c r="W1482"/>
  <c r="V1482"/>
  <c r="U1482"/>
  <c r="T1482"/>
  <c r="Q1482"/>
  <c r="P1482"/>
  <c r="O1482"/>
  <c r="K1482"/>
  <c r="G1482"/>
  <c r="F1482"/>
  <c r="D1482"/>
  <c r="AF1481"/>
  <c r="AE1481"/>
  <c r="X1481"/>
  <c r="W1481"/>
  <c r="V1481"/>
  <c r="U1481"/>
  <c r="T1481"/>
  <c r="Q1481"/>
  <c r="P1481"/>
  <c r="O1481"/>
  <c r="K1481"/>
  <c r="G1481"/>
  <c r="F1481"/>
  <c r="D1481"/>
  <c r="AF1480"/>
  <c r="AE1480"/>
  <c r="X1480"/>
  <c r="W1480"/>
  <c r="V1480"/>
  <c r="U1480"/>
  <c r="T1480"/>
  <c r="Q1480"/>
  <c r="P1480"/>
  <c r="O1480"/>
  <c r="K1480"/>
  <c r="G1480"/>
  <c r="F1480"/>
  <c r="D1480"/>
  <c r="AF1479"/>
  <c r="AE1479"/>
  <c r="X1479"/>
  <c r="W1479"/>
  <c r="V1479"/>
  <c r="U1479"/>
  <c r="T1479"/>
  <c r="Q1479"/>
  <c r="P1479"/>
  <c r="O1479"/>
  <c r="K1479"/>
  <c r="G1479"/>
  <c r="F1479"/>
  <c r="D1479"/>
  <c r="AF1478"/>
  <c r="AE1478"/>
  <c r="X1478"/>
  <c r="W1478"/>
  <c r="V1478"/>
  <c r="U1478"/>
  <c r="T1478"/>
  <c r="Q1478"/>
  <c r="P1478"/>
  <c r="O1478"/>
  <c r="K1478"/>
  <c r="G1478"/>
  <c r="F1478"/>
  <c r="D1478"/>
  <c r="AF1477"/>
  <c r="AE1477"/>
  <c r="X1477"/>
  <c r="W1477"/>
  <c r="V1477"/>
  <c r="U1477"/>
  <c r="T1477"/>
  <c r="Q1477"/>
  <c r="P1477"/>
  <c r="O1477"/>
  <c r="K1477"/>
  <c r="G1477"/>
  <c r="F1477"/>
  <c r="D1477"/>
  <c r="AF1476"/>
  <c r="AE1476"/>
  <c r="X1476"/>
  <c r="W1476"/>
  <c r="V1476"/>
  <c r="U1476"/>
  <c r="T1476"/>
  <c r="Q1476"/>
  <c r="P1476"/>
  <c r="O1476"/>
  <c r="K1476"/>
  <c r="G1476"/>
  <c r="F1476"/>
  <c r="D1476"/>
  <c r="AF1475"/>
  <c r="AE1475"/>
  <c r="X1475"/>
  <c r="W1475"/>
  <c r="V1475"/>
  <c r="U1475"/>
  <c r="T1475"/>
  <c r="Q1475"/>
  <c r="P1475"/>
  <c r="O1475"/>
  <c r="K1475"/>
  <c r="G1475"/>
  <c r="F1475"/>
  <c r="D1475"/>
  <c r="AF1474"/>
  <c r="AE1474"/>
  <c r="X1474"/>
  <c r="W1474"/>
  <c r="V1474"/>
  <c r="U1474"/>
  <c r="T1474"/>
  <c r="Q1474"/>
  <c r="P1474"/>
  <c r="O1474"/>
  <c r="K1474"/>
  <c r="G1474"/>
  <c r="F1474"/>
  <c r="D1474"/>
  <c r="AF1473"/>
  <c r="AE1473"/>
  <c r="X1473"/>
  <c r="W1473"/>
  <c r="V1473"/>
  <c r="U1473"/>
  <c r="T1473"/>
  <c r="Q1473"/>
  <c r="P1473"/>
  <c r="O1473"/>
  <c r="K1473"/>
  <c r="G1473"/>
  <c r="F1473"/>
  <c r="D1473"/>
  <c r="AF1472"/>
  <c r="AE1472"/>
  <c r="X1472"/>
  <c r="W1472"/>
  <c r="V1472"/>
  <c r="U1472"/>
  <c r="T1472"/>
  <c r="Q1472"/>
  <c r="P1472"/>
  <c r="O1472"/>
  <c r="K1472"/>
  <c r="G1472"/>
  <c r="F1472"/>
  <c r="D1472"/>
  <c r="AF1471"/>
  <c r="AE1471"/>
  <c r="X1471"/>
  <c r="W1471"/>
  <c r="V1471"/>
  <c r="U1471"/>
  <c r="T1471"/>
  <c r="Q1471"/>
  <c r="P1471"/>
  <c r="O1471"/>
  <c r="K1471"/>
  <c r="G1471"/>
  <c r="F1471"/>
  <c r="D1471"/>
  <c r="AF1470"/>
  <c r="AE1470"/>
  <c r="X1470"/>
  <c r="W1470"/>
  <c r="V1470"/>
  <c r="U1470"/>
  <c r="T1470"/>
  <c r="Q1470"/>
  <c r="P1470"/>
  <c r="O1470"/>
  <c r="K1470"/>
  <c r="G1470"/>
  <c r="F1470"/>
  <c r="D1470"/>
  <c r="AF1469"/>
  <c r="AE1469"/>
  <c r="X1469"/>
  <c r="W1469"/>
  <c r="V1469"/>
  <c r="U1469"/>
  <c r="T1469"/>
  <c r="Q1469"/>
  <c r="P1469"/>
  <c r="O1469"/>
  <c r="K1469"/>
  <c r="G1469"/>
  <c r="F1469"/>
  <c r="D1469"/>
  <c r="AF1468"/>
  <c r="AE1468"/>
  <c r="X1468"/>
  <c r="W1468"/>
  <c r="V1468"/>
  <c r="U1468"/>
  <c r="T1468"/>
  <c r="Q1468"/>
  <c r="P1468"/>
  <c r="O1468"/>
  <c r="K1468"/>
  <c r="G1468"/>
  <c r="F1468"/>
  <c r="D1468"/>
  <c r="AF1467"/>
  <c r="AE1467"/>
  <c r="X1467"/>
  <c r="W1467"/>
  <c r="V1467"/>
  <c r="U1467"/>
  <c r="T1467"/>
  <c r="Q1467"/>
  <c r="P1467"/>
  <c r="O1467"/>
  <c r="K1467"/>
  <c r="G1467"/>
  <c r="F1467"/>
  <c r="D1467"/>
  <c r="AF1466"/>
  <c r="AE1466"/>
  <c r="X1466"/>
  <c r="W1466"/>
  <c r="V1466"/>
  <c r="U1466"/>
  <c r="T1466"/>
  <c r="Q1466"/>
  <c r="P1466"/>
  <c r="O1466"/>
  <c r="K1466"/>
  <c r="G1466"/>
  <c r="F1466"/>
  <c r="D1466"/>
  <c r="AF1465"/>
  <c r="AE1465"/>
  <c r="X1465"/>
  <c r="W1465"/>
  <c r="V1465"/>
  <c r="U1465"/>
  <c r="T1465"/>
  <c r="Q1465"/>
  <c r="P1465"/>
  <c r="O1465"/>
  <c r="K1465"/>
  <c r="G1465"/>
  <c r="F1465"/>
  <c r="D1465"/>
  <c r="AF1464"/>
  <c r="AE1464"/>
  <c r="X1464"/>
  <c r="W1464"/>
  <c r="V1464"/>
  <c r="U1464"/>
  <c r="T1464"/>
  <c r="Q1464"/>
  <c r="P1464"/>
  <c r="O1464"/>
  <c r="K1464"/>
  <c r="G1464"/>
  <c r="F1464"/>
  <c r="D1464"/>
  <c r="AF1463"/>
  <c r="AE1463"/>
  <c r="X1463"/>
  <c r="W1463"/>
  <c r="V1463"/>
  <c r="U1463"/>
  <c r="T1463"/>
  <c r="Q1463"/>
  <c r="P1463"/>
  <c r="O1463"/>
  <c r="K1463"/>
  <c r="G1463"/>
  <c r="F1463"/>
  <c r="D1463"/>
  <c r="AF1462"/>
  <c r="AE1462"/>
  <c r="X1462"/>
  <c r="W1462"/>
  <c r="V1462"/>
  <c r="U1462"/>
  <c r="T1462"/>
  <c r="Q1462"/>
  <c r="P1462"/>
  <c r="O1462"/>
  <c r="K1462"/>
  <c r="G1462"/>
  <c r="F1462"/>
  <c r="D1462"/>
  <c r="AF1461"/>
  <c r="AE1461"/>
  <c r="X1461"/>
  <c r="W1461"/>
  <c r="V1461"/>
  <c r="U1461"/>
  <c r="T1461"/>
  <c r="Q1461"/>
  <c r="P1461"/>
  <c r="O1461"/>
  <c r="K1461"/>
  <c r="G1461"/>
  <c r="F1461"/>
  <c r="D1461"/>
  <c r="AF1460"/>
  <c r="AE1460"/>
  <c r="X1460"/>
  <c r="W1460"/>
  <c r="V1460"/>
  <c r="U1460"/>
  <c r="T1460"/>
  <c r="Q1460"/>
  <c r="P1460"/>
  <c r="O1460"/>
  <c r="K1460"/>
  <c r="H1460"/>
  <c r="G1460"/>
  <c r="D1460"/>
  <c r="AF1459"/>
  <c r="AE1459"/>
  <c r="X1459"/>
  <c r="W1459"/>
  <c r="V1459"/>
  <c r="U1459"/>
  <c r="T1459"/>
  <c r="Q1459"/>
  <c r="P1459"/>
  <c r="O1459"/>
  <c r="K1459"/>
  <c r="G1459"/>
  <c r="F1459"/>
  <c r="D1459"/>
  <c r="AF1458"/>
  <c r="AE1458"/>
  <c r="X1458"/>
  <c r="W1458"/>
  <c r="V1458"/>
  <c r="U1458"/>
  <c r="T1458"/>
  <c r="Q1458"/>
  <c r="P1458"/>
  <c r="O1458"/>
  <c r="K1458"/>
  <c r="G1458"/>
  <c r="F1458"/>
  <c r="D1458"/>
  <c r="AF1457"/>
  <c r="AE1457"/>
  <c r="X1457"/>
  <c r="W1457"/>
  <c r="V1457"/>
  <c r="U1457"/>
  <c r="T1457"/>
  <c r="Q1457"/>
  <c r="P1457"/>
  <c r="O1457"/>
  <c r="K1457"/>
  <c r="G1457"/>
  <c r="F1457"/>
  <c r="D1457"/>
  <c r="AF1456"/>
  <c r="AE1456"/>
  <c r="X1456"/>
  <c r="W1456"/>
  <c r="V1456"/>
  <c r="U1456"/>
  <c r="T1456"/>
  <c r="Q1456"/>
  <c r="P1456"/>
  <c r="O1456"/>
  <c r="K1456"/>
  <c r="G1456"/>
  <c r="F1456"/>
  <c r="D1456"/>
  <c r="AF1455"/>
  <c r="AE1455"/>
  <c r="X1455"/>
  <c r="W1455"/>
  <c r="V1455"/>
  <c r="U1455"/>
  <c r="T1455"/>
  <c r="Q1455"/>
  <c r="P1455"/>
  <c r="O1455"/>
  <c r="K1455"/>
  <c r="G1455"/>
  <c r="F1455"/>
  <c r="D1455"/>
  <c r="AF1454"/>
  <c r="AE1454"/>
  <c r="X1454"/>
  <c r="W1454"/>
  <c r="V1454"/>
  <c r="U1454"/>
  <c r="T1454"/>
  <c r="Q1454"/>
  <c r="P1454"/>
  <c r="O1454"/>
  <c r="K1454"/>
  <c r="G1454"/>
  <c r="D1454"/>
  <c r="AF1453"/>
  <c r="AE1453"/>
  <c r="X1453"/>
  <c r="W1453"/>
  <c r="V1453"/>
  <c r="U1453"/>
  <c r="T1453"/>
  <c r="Q1453"/>
  <c r="P1453"/>
  <c r="O1453"/>
  <c r="K1453"/>
  <c r="G1453"/>
  <c r="D1453"/>
  <c r="AF1452"/>
  <c r="AE1452"/>
  <c r="X1452"/>
  <c r="W1452"/>
  <c r="V1452"/>
  <c r="U1452"/>
  <c r="T1452"/>
  <c r="Q1452"/>
  <c r="P1452"/>
  <c r="O1452"/>
  <c r="K1452"/>
  <c r="G1452"/>
  <c r="D1452"/>
  <c r="AF1451"/>
  <c r="AE1451"/>
  <c r="X1451"/>
  <c r="W1451"/>
  <c r="V1451"/>
  <c r="U1451"/>
  <c r="T1451"/>
  <c r="Q1451"/>
  <c r="P1451"/>
  <c r="O1451"/>
  <c r="K1451"/>
  <c r="G1451"/>
  <c r="F1451"/>
  <c r="D1451"/>
  <c r="AF1450"/>
  <c r="AE1450"/>
  <c r="X1450"/>
  <c r="W1450"/>
  <c r="V1450"/>
  <c r="U1450"/>
  <c r="T1450"/>
  <c r="Q1450"/>
  <c r="P1450"/>
  <c r="O1450"/>
  <c r="K1450"/>
  <c r="G1450"/>
  <c r="F1450"/>
  <c r="D1450"/>
  <c r="AF1449"/>
  <c r="AE1449"/>
  <c r="X1449"/>
  <c r="W1449"/>
  <c r="V1449"/>
  <c r="U1449"/>
  <c r="T1449"/>
  <c r="Q1449"/>
  <c r="P1449"/>
  <c r="O1449"/>
  <c r="K1449"/>
  <c r="G1449"/>
  <c r="F1449"/>
  <c r="D1449"/>
  <c r="AF1448"/>
  <c r="AE1448"/>
  <c r="X1448"/>
  <c r="W1448"/>
  <c r="V1448"/>
  <c r="U1448"/>
  <c r="T1448"/>
  <c r="Q1448"/>
  <c r="P1448"/>
  <c r="O1448"/>
  <c r="K1448"/>
  <c r="H1448"/>
  <c r="G1448"/>
  <c r="D1448"/>
  <c r="AF1447"/>
  <c r="AE1447"/>
  <c r="X1447"/>
  <c r="W1447"/>
  <c r="V1447"/>
  <c r="U1447"/>
  <c r="T1447"/>
  <c r="Q1447"/>
  <c r="P1447"/>
  <c r="O1447"/>
  <c r="K1447"/>
  <c r="H1447"/>
  <c r="G1447"/>
  <c r="D1447"/>
  <c r="AF1446"/>
  <c r="AE1446"/>
  <c r="X1446"/>
  <c r="W1446"/>
  <c r="V1446"/>
  <c r="U1446"/>
  <c r="T1446"/>
  <c r="Q1446"/>
  <c r="P1446"/>
  <c r="O1446"/>
  <c r="K1446"/>
  <c r="H1446"/>
  <c r="G1446"/>
  <c r="D1446"/>
  <c r="AF1445"/>
  <c r="AE1445"/>
  <c r="X1445"/>
  <c r="W1445"/>
  <c r="V1445"/>
  <c r="U1445"/>
  <c r="T1445"/>
  <c r="Q1445"/>
  <c r="P1445"/>
  <c r="O1445"/>
  <c r="K1445"/>
  <c r="H1445"/>
  <c r="G1445"/>
  <c r="D1445"/>
  <c r="AF1444"/>
  <c r="AE1444"/>
  <c r="X1444"/>
  <c r="W1444"/>
  <c r="V1444"/>
  <c r="U1444"/>
  <c r="T1444"/>
  <c r="Q1444"/>
  <c r="P1444"/>
  <c r="O1444"/>
  <c r="K1444"/>
  <c r="H1444"/>
  <c r="G1444"/>
  <c r="D1444"/>
  <c r="AF1443"/>
  <c r="AE1443"/>
  <c r="X1443"/>
  <c r="W1443"/>
  <c r="V1443"/>
  <c r="U1443"/>
  <c r="T1443"/>
  <c r="Q1443"/>
  <c r="P1443"/>
  <c r="O1443"/>
  <c r="K1443"/>
  <c r="G1443"/>
  <c r="F1443"/>
  <c r="D1443"/>
  <c r="AF1442"/>
  <c r="AE1442"/>
  <c r="X1442"/>
  <c r="W1442"/>
  <c r="V1442"/>
  <c r="U1442"/>
  <c r="T1442"/>
  <c r="Q1442"/>
  <c r="P1442"/>
  <c r="O1442"/>
  <c r="K1442"/>
  <c r="G1442"/>
  <c r="F1442"/>
  <c r="D1442"/>
  <c r="AF1441"/>
  <c r="AE1441"/>
  <c r="X1441"/>
  <c r="W1441"/>
  <c r="V1441"/>
  <c r="U1441"/>
  <c r="T1441"/>
  <c r="Q1441"/>
  <c r="P1441"/>
  <c r="O1441"/>
  <c r="K1441"/>
  <c r="G1441"/>
  <c r="F1441"/>
  <c r="D1441"/>
  <c r="AF1440"/>
  <c r="AE1440"/>
  <c r="X1440"/>
  <c r="W1440"/>
  <c r="V1440"/>
  <c r="U1440"/>
  <c r="T1440"/>
  <c r="Q1440"/>
  <c r="P1440"/>
  <c r="O1440"/>
  <c r="K1440"/>
  <c r="G1440"/>
  <c r="F1440"/>
  <c r="D1440"/>
  <c r="AF1439"/>
  <c r="AE1439"/>
  <c r="X1439"/>
  <c r="W1439"/>
  <c r="V1439"/>
  <c r="U1439"/>
  <c r="T1439"/>
  <c r="Q1439"/>
  <c r="P1439"/>
  <c r="O1439"/>
  <c r="K1439"/>
  <c r="G1439"/>
  <c r="F1439"/>
  <c r="D1439"/>
  <c r="AF1438"/>
  <c r="AE1438"/>
  <c r="X1438"/>
  <c r="W1438"/>
  <c r="V1438"/>
  <c r="U1438"/>
  <c r="T1438"/>
  <c r="Q1438"/>
  <c r="P1438"/>
  <c r="O1438"/>
  <c r="K1438"/>
  <c r="G1438"/>
  <c r="F1438"/>
  <c r="D1438"/>
  <c r="AF1437"/>
  <c r="AE1437"/>
  <c r="X1437"/>
  <c r="W1437"/>
  <c r="V1437"/>
  <c r="U1437"/>
  <c r="T1437"/>
  <c r="Q1437"/>
  <c r="P1437"/>
  <c r="O1437"/>
  <c r="K1437"/>
  <c r="G1437"/>
  <c r="F1437"/>
  <c r="D1437"/>
  <c r="AF1436"/>
  <c r="AE1436"/>
  <c r="X1436"/>
  <c r="W1436"/>
  <c r="V1436"/>
  <c r="U1436"/>
  <c r="T1436"/>
  <c r="Q1436"/>
  <c r="P1436"/>
  <c r="O1436"/>
  <c r="K1436"/>
  <c r="G1436"/>
  <c r="D1436"/>
  <c r="AF1435"/>
  <c r="AE1435"/>
  <c r="X1435"/>
  <c r="W1435"/>
  <c r="V1435"/>
  <c r="U1435"/>
  <c r="T1435"/>
  <c r="Q1435"/>
  <c r="P1435"/>
  <c r="O1435"/>
  <c r="K1435"/>
  <c r="H1435"/>
  <c r="G1435"/>
  <c r="D1435"/>
  <c r="AF1434"/>
  <c r="AE1434"/>
  <c r="X1434"/>
  <c r="W1434"/>
  <c r="V1434"/>
  <c r="U1434"/>
  <c r="T1434"/>
  <c r="Q1434"/>
  <c r="P1434"/>
  <c r="O1434"/>
  <c r="K1434"/>
  <c r="G1434"/>
  <c r="F1434"/>
  <c r="D1434"/>
  <c r="AF1433"/>
  <c r="AE1433"/>
  <c r="X1433"/>
  <c r="W1433"/>
  <c r="V1433"/>
  <c r="U1433"/>
  <c r="T1433"/>
  <c r="Q1433"/>
  <c r="P1433"/>
  <c r="O1433"/>
  <c r="K1433"/>
  <c r="H1433"/>
  <c r="G1433"/>
  <c r="D1433"/>
  <c r="AF1432"/>
  <c r="AE1432"/>
  <c r="X1432"/>
  <c r="W1432"/>
  <c r="V1432"/>
  <c r="U1432"/>
  <c r="T1432"/>
  <c r="Q1432"/>
  <c r="P1432"/>
  <c r="O1432"/>
  <c r="K1432"/>
  <c r="G1432"/>
  <c r="F1432"/>
  <c r="D1432"/>
  <c r="AF1431"/>
  <c r="AE1431"/>
  <c r="X1431"/>
  <c r="W1431"/>
  <c r="V1431"/>
  <c r="U1431"/>
  <c r="T1431"/>
  <c r="Q1431"/>
  <c r="P1431"/>
  <c r="O1431"/>
  <c r="K1431"/>
  <c r="G1431"/>
  <c r="F1431"/>
  <c r="D1431"/>
  <c r="AF1430"/>
  <c r="AE1430"/>
  <c r="X1430"/>
  <c r="W1430"/>
  <c r="V1430"/>
  <c r="U1430"/>
  <c r="T1430"/>
  <c r="Q1430"/>
  <c r="P1430"/>
  <c r="O1430"/>
  <c r="K1430"/>
  <c r="H1430"/>
  <c r="G1430"/>
  <c r="D1430"/>
  <c r="AF1429"/>
  <c r="AE1429"/>
  <c r="X1429"/>
  <c r="W1429"/>
  <c r="V1429"/>
  <c r="U1429"/>
  <c r="T1429"/>
  <c r="Q1429"/>
  <c r="P1429"/>
  <c r="O1429"/>
  <c r="K1429"/>
  <c r="H1429"/>
  <c r="G1429"/>
  <c r="D1429"/>
  <c r="AF1428"/>
  <c r="AE1428"/>
  <c r="X1428"/>
  <c r="W1428"/>
  <c r="V1428"/>
  <c r="U1428"/>
  <c r="T1428"/>
  <c r="Q1428"/>
  <c r="P1428"/>
  <c r="O1428"/>
  <c r="K1428"/>
  <c r="H1428"/>
  <c r="G1428"/>
  <c r="D1428"/>
  <c r="AF1427"/>
  <c r="AE1427"/>
  <c r="X1427"/>
  <c r="W1427"/>
  <c r="V1427"/>
  <c r="U1427"/>
  <c r="T1427"/>
  <c r="Q1427"/>
  <c r="P1427"/>
  <c r="O1427"/>
  <c r="K1427"/>
  <c r="H1427"/>
  <c r="G1427"/>
  <c r="D1427"/>
  <c r="AF1426"/>
  <c r="AE1426"/>
  <c r="X1426"/>
  <c r="W1426"/>
  <c r="V1426"/>
  <c r="U1426"/>
  <c r="AC1427" l="1"/>
  <c r="AG1427"/>
  <c r="AC1429"/>
  <c r="AG1429"/>
  <c r="AC1431"/>
  <c r="AG1431"/>
  <c r="AC1433"/>
  <c r="AG1433"/>
  <c r="AC1437"/>
  <c r="AG1437"/>
  <c r="AC1439"/>
  <c r="AG1439"/>
  <c r="AC1441"/>
  <c r="AG1441"/>
  <c r="AC1443"/>
  <c r="AG1443"/>
  <c r="AC1445"/>
  <c r="AG1445"/>
  <c r="AC1447"/>
  <c r="AG1447"/>
  <c r="AC1449"/>
  <c r="AG1449"/>
  <c r="AC1451"/>
  <c r="AG1451"/>
  <c r="AC1454"/>
  <c r="AG1454"/>
  <c r="AC1493"/>
  <c r="AG1493"/>
  <c r="AC1510"/>
  <c r="AG1510"/>
  <c r="AC1512"/>
  <c r="AG1512"/>
  <c r="AC1514"/>
  <c r="AG1514"/>
  <c r="AC1516"/>
  <c r="AG1516"/>
  <c r="AC1518"/>
  <c r="AG1518"/>
  <c r="AC1520"/>
  <c r="AG1520"/>
  <c r="AC1522"/>
  <c r="AG1522"/>
  <c r="AC1524"/>
  <c r="AG1524"/>
  <c r="AC1526"/>
  <c r="AG1526"/>
  <c r="AC1528"/>
  <c r="AG1528"/>
  <c r="AC1530"/>
  <c r="AG1530"/>
  <c r="AC1537"/>
  <c r="AG1537"/>
  <c r="AC1558"/>
  <c r="AG1558"/>
  <c r="AC1560"/>
  <c r="AG1560"/>
  <c r="AC1562"/>
  <c r="AG1562"/>
  <c r="AC1564"/>
  <c r="AG1564"/>
  <c r="AC1566"/>
  <c r="AG1566"/>
  <c r="AC1568"/>
  <c r="AG1568"/>
  <c r="AC1570"/>
  <c r="AG1570"/>
  <c r="AC1572"/>
  <c r="AG1572"/>
  <c r="AC1593"/>
  <c r="AG1593"/>
  <c r="AC1595"/>
  <c r="AG1595"/>
  <c r="AC1597"/>
  <c r="AG1597"/>
  <c r="AC1608"/>
  <c r="AG1608"/>
  <c r="AC1610"/>
  <c r="AG1610"/>
  <c r="AC1612"/>
  <c r="AG1612"/>
  <c r="AC1614"/>
  <c r="AG1614"/>
  <c r="AC1616"/>
  <c r="AG1616"/>
  <c r="AC1618"/>
  <c r="AG1618"/>
  <c r="AC1629"/>
  <c r="AG1629"/>
  <c r="AC1634"/>
  <c r="AG1634"/>
  <c r="AC1636"/>
  <c r="AG1636"/>
  <c r="AC1639"/>
  <c r="AG1639"/>
  <c r="AC1641"/>
  <c r="AG1641"/>
  <c r="AC1644"/>
  <c r="AG1644"/>
  <c r="AC1430"/>
  <c r="AG1430"/>
  <c r="AC1432"/>
  <c r="AG1432"/>
  <c r="AC1434"/>
  <c r="AG1434"/>
  <c r="AC1436"/>
  <c r="AG1436"/>
  <c r="AC1453"/>
  <c r="AG1453"/>
  <c r="AC1456"/>
  <c r="AG1456"/>
  <c r="AC1458"/>
  <c r="AG1458"/>
  <c r="AC1460"/>
  <c r="AG1460"/>
  <c r="AC1462"/>
  <c r="AG1462"/>
  <c r="AC1464"/>
  <c r="AG1464"/>
  <c r="AC1466"/>
  <c r="AG1466"/>
  <c r="AC1468"/>
  <c r="AG1468"/>
  <c r="AC1470"/>
  <c r="AG1470"/>
  <c r="AC1472"/>
  <c r="AG1472"/>
  <c r="AC1474"/>
  <c r="AG1474"/>
  <c r="AC1476"/>
  <c r="AG1476"/>
  <c r="AC1478"/>
  <c r="AG1478"/>
  <c r="AC1480"/>
  <c r="AG1480"/>
  <c r="AC1482"/>
  <c r="AG1482"/>
  <c r="AC1484"/>
  <c r="AG1484"/>
  <c r="AC1486"/>
  <c r="AG1486"/>
  <c r="AC1488"/>
  <c r="AG1488"/>
  <c r="AC1490"/>
  <c r="AG1490"/>
  <c r="AC1495"/>
  <c r="AG1495"/>
  <c r="AC1497"/>
  <c r="AG1497"/>
  <c r="AC1499"/>
  <c r="AG1499"/>
  <c r="AC1501"/>
  <c r="AG1501"/>
  <c r="AC1503"/>
  <c r="AG1503"/>
  <c r="AC1505"/>
  <c r="AG1505"/>
  <c r="AC1507"/>
  <c r="AG1507"/>
  <c r="AC1534"/>
  <c r="AG1534"/>
  <c r="AC1539"/>
  <c r="AG1539"/>
  <c r="AC1541"/>
  <c r="AG1541"/>
  <c r="AC1543"/>
  <c r="AG1543"/>
  <c r="AC1545"/>
  <c r="AG1545"/>
  <c r="AC1547"/>
  <c r="AG1547"/>
  <c r="AC1549"/>
  <c r="AG1549"/>
  <c r="AC1551"/>
  <c r="AG1551"/>
  <c r="AC1553"/>
  <c r="AG1553"/>
  <c r="AC1555"/>
  <c r="AG1555"/>
  <c r="AC1574"/>
  <c r="AG1574"/>
  <c r="AC1576"/>
  <c r="AG1576"/>
  <c r="AC1578"/>
  <c r="AG1578"/>
  <c r="AC1580"/>
  <c r="AG1580"/>
  <c r="AC1582"/>
  <c r="AG1582"/>
  <c r="AC1584"/>
  <c r="AG1584"/>
  <c r="AC1586"/>
  <c r="AG1586"/>
  <c r="AC1588"/>
  <c r="AG1588"/>
  <c r="AC1590"/>
  <c r="AG1590"/>
  <c r="AC1599"/>
  <c r="AG1599"/>
  <c r="AC1601"/>
  <c r="AG1601"/>
  <c r="AC1603"/>
  <c r="AG1603"/>
  <c r="AC1605"/>
  <c r="AG1605"/>
  <c r="AC1607"/>
  <c r="AG1607"/>
  <c r="AC1620"/>
  <c r="AG1620"/>
  <c r="AC1622"/>
  <c r="AG1622"/>
  <c r="AC1624"/>
  <c r="AG1624"/>
  <c r="AC1626"/>
  <c r="AG1626"/>
  <c r="AC1638"/>
  <c r="AG1638"/>
  <c r="AC1647"/>
  <c r="AG1647"/>
  <c r="AC1428"/>
  <c r="AG1428"/>
  <c r="AC1438"/>
  <c r="AG1438"/>
  <c r="AC1440"/>
  <c r="AG1440"/>
  <c r="AC1442"/>
  <c r="AG1442"/>
  <c r="AC1444"/>
  <c r="AG1444"/>
  <c r="AC1446"/>
  <c r="AG1446"/>
  <c r="AC1448"/>
  <c r="AG1448"/>
  <c r="AC1450"/>
  <c r="AG1450"/>
  <c r="AC1452"/>
  <c r="AG1452"/>
  <c r="AC1509"/>
  <c r="AG1509"/>
  <c r="AC1511"/>
  <c r="AG1511"/>
  <c r="AC1513"/>
  <c r="AG1513"/>
  <c r="AC1515"/>
  <c r="AG1515"/>
  <c r="AC1517"/>
  <c r="AG1517"/>
  <c r="AC1519"/>
  <c r="AG1519"/>
  <c r="AC1521"/>
  <c r="AG1521"/>
  <c r="AC1523"/>
  <c r="AG1523"/>
  <c r="AC1525"/>
  <c r="AG1525"/>
  <c r="AC1527"/>
  <c r="AG1527"/>
  <c r="AC1529"/>
  <c r="AG1529"/>
  <c r="AC1531"/>
  <c r="AG1531"/>
  <c r="AC1559"/>
  <c r="AG1559"/>
  <c r="AC1561"/>
  <c r="AG1561"/>
  <c r="AC1563"/>
  <c r="AG1563"/>
  <c r="AC1565"/>
  <c r="AG1565"/>
  <c r="AC1567"/>
  <c r="AG1567"/>
  <c r="AC1569"/>
  <c r="AG1569"/>
  <c r="AC1571"/>
  <c r="AG1571"/>
  <c r="AC1573"/>
  <c r="AG1573"/>
  <c r="AC1592"/>
  <c r="AG1592"/>
  <c r="AC1594"/>
  <c r="AG1594"/>
  <c r="AC1596"/>
  <c r="AG1596"/>
  <c r="AC1609"/>
  <c r="AG1609"/>
  <c r="AC1611"/>
  <c r="AG1611"/>
  <c r="AC1613"/>
  <c r="AG1613"/>
  <c r="AC1615"/>
  <c r="AG1615"/>
  <c r="AC1617"/>
  <c r="AG1617"/>
  <c r="AC1628"/>
  <c r="AG1628"/>
  <c r="AC1630"/>
  <c r="AG1630"/>
  <c r="AC1633"/>
  <c r="AG1633"/>
  <c r="AC1635"/>
  <c r="AG1635"/>
  <c r="AC1637"/>
  <c r="AG1637"/>
  <c r="AC1640"/>
  <c r="AG1640"/>
  <c r="AC1643"/>
  <c r="AG1643"/>
  <c r="AC1646"/>
  <c r="AG1646"/>
  <c r="AC1435"/>
  <c r="AG1435"/>
  <c r="AC1455"/>
  <c r="AG1455"/>
  <c r="AC1457"/>
  <c r="AG1457"/>
  <c r="AC1459"/>
  <c r="AG1459"/>
  <c r="AC1461"/>
  <c r="AG1461"/>
  <c r="AC1463"/>
  <c r="AG1463"/>
  <c r="AC1465"/>
  <c r="AG1465"/>
  <c r="AC1467"/>
  <c r="AG1467"/>
  <c r="AC1469"/>
  <c r="AG1469"/>
  <c r="AC1471"/>
  <c r="AG1471"/>
  <c r="AC1473"/>
  <c r="AG1473"/>
  <c r="AC1475"/>
  <c r="AG1475"/>
  <c r="AC1477"/>
  <c r="AG1477"/>
  <c r="AC1479"/>
  <c r="AG1479"/>
  <c r="AC1481"/>
  <c r="AG1481"/>
  <c r="AC1483"/>
  <c r="AG1483"/>
  <c r="AC1485"/>
  <c r="AG1485"/>
  <c r="AC1487"/>
  <c r="AG1487"/>
  <c r="AC1489"/>
  <c r="AG1489"/>
  <c r="AC1491"/>
  <c r="AG1491"/>
  <c r="AC1496"/>
  <c r="AG1496"/>
  <c r="AC1498"/>
  <c r="AG1498"/>
  <c r="AC1500"/>
  <c r="AG1500"/>
  <c r="AC1502"/>
  <c r="AG1502"/>
  <c r="AC1504"/>
  <c r="AG1504"/>
  <c r="AC1506"/>
  <c r="AG1506"/>
  <c r="AC1533"/>
  <c r="AG1533"/>
  <c r="AC1535"/>
  <c r="AG1535"/>
  <c r="AC1540"/>
  <c r="AG1540"/>
  <c r="AC1542"/>
  <c r="AG1542"/>
  <c r="AC1544"/>
  <c r="AG1544"/>
  <c r="AC1546"/>
  <c r="AG1546"/>
  <c r="AC1548"/>
  <c r="AG1548"/>
  <c r="AC1550"/>
  <c r="AG1550"/>
  <c r="AC1552"/>
  <c r="AG1552"/>
  <c r="AC1554"/>
  <c r="AG1554"/>
  <c r="AC1556"/>
  <c r="AG1556"/>
  <c r="AC1575"/>
  <c r="AG1575"/>
  <c r="AC1577"/>
  <c r="AG1577"/>
  <c r="AC1579"/>
  <c r="AG1579"/>
  <c r="AC1581"/>
  <c r="AG1581"/>
  <c r="AC1583"/>
  <c r="AG1583"/>
  <c r="AC1585"/>
  <c r="AG1585"/>
  <c r="AC1587"/>
  <c r="AG1587"/>
  <c r="AC1589"/>
  <c r="AG1589"/>
  <c r="AC1591"/>
  <c r="AG1591"/>
  <c r="AC1600"/>
  <c r="AG1600"/>
  <c r="AC1602"/>
  <c r="AG1602"/>
  <c r="AC1604"/>
  <c r="AG1604"/>
  <c r="AC1606"/>
  <c r="AG1606"/>
  <c r="AC1621"/>
  <c r="AG1621"/>
  <c r="AC1623"/>
  <c r="AG1623"/>
  <c r="AC1625"/>
  <c r="AG1625"/>
  <c r="AC1632"/>
  <c r="AG1632"/>
  <c r="AC1642"/>
  <c r="AG1642"/>
  <c r="AC1645"/>
  <c r="AG1645"/>
  <c r="AC1648"/>
  <c r="AG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F1425"/>
  <c r="AE1425"/>
  <c r="X1425"/>
  <c r="W1425"/>
  <c r="V1425"/>
  <c r="U1425"/>
  <c r="T1425"/>
  <c r="Q1425"/>
  <c r="P1425"/>
  <c r="O1425"/>
  <c r="K1425"/>
  <c r="G1425"/>
  <c r="F1425"/>
  <c r="D1425"/>
  <c r="AF1424"/>
  <c r="AE1424"/>
  <c r="X1424"/>
  <c r="W1424"/>
  <c r="V1424"/>
  <c r="U1424"/>
  <c r="T1424"/>
  <c r="Q1424"/>
  <c r="P1424"/>
  <c r="O1424"/>
  <c r="K1424"/>
  <c r="G1424"/>
  <c r="F1424"/>
  <c r="D1424"/>
  <c r="AF1423"/>
  <c r="AE1423"/>
  <c r="X1423"/>
  <c r="W1423"/>
  <c r="V1423"/>
  <c r="U1423"/>
  <c r="T1423"/>
  <c r="Q1423"/>
  <c r="P1423"/>
  <c r="O1423"/>
  <c r="K1423"/>
  <c r="G1423"/>
  <c r="F1423"/>
  <c r="D1423"/>
  <c r="AF1422"/>
  <c r="AE1422"/>
  <c r="X1422"/>
  <c r="W1422"/>
  <c r="V1422"/>
  <c r="U1422"/>
  <c r="T1422"/>
  <c r="Q1422"/>
  <c r="P1422"/>
  <c r="O1422"/>
  <c r="K1422"/>
  <c r="G1422"/>
  <c r="F1422"/>
  <c r="D1422"/>
  <c r="AF1421"/>
  <c r="AE1421"/>
  <c r="X1421"/>
  <c r="W1421"/>
  <c r="V1421"/>
  <c r="U1421"/>
  <c r="T1421"/>
  <c r="Q1421"/>
  <c r="P1421"/>
  <c r="O1421"/>
  <c r="K1421"/>
  <c r="G1421"/>
  <c r="F1421"/>
  <c r="D1421"/>
  <c r="AF1420"/>
  <c r="AE1420"/>
  <c r="X1420"/>
  <c r="W1420"/>
  <c r="V1420"/>
  <c r="U1420"/>
  <c r="T1420"/>
  <c r="Q1420"/>
  <c r="P1420"/>
  <c r="O1420"/>
  <c r="K1420"/>
  <c r="G1420"/>
  <c r="F1420"/>
  <c r="D1420"/>
  <c r="AF1419"/>
  <c r="AE1419"/>
  <c r="X1419"/>
  <c r="W1419"/>
  <c r="V1419"/>
  <c r="U1419"/>
  <c r="T1419"/>
  <c r="Q1419"/>
  <c r="P1419"/>
  <c r="O1419"/>
  <c r="K1419"/>
  <c r="G1419"/>
  <c r="F1419"/>
  <c r="D1419"/>
  <c r="AF1418"/>
  <c r="AF1417"/>
  <c r="AE1417"/>
  <c r="X1417"/>
  <c r="W1417"/>
  <c r="V1417"/>
  <c r="U1417"/>
  <c r="T1417"/>
  <c r="Q1417"/>
  <c r="P1417"/>
  <c r="O1417"/>
  <c r="K1417"/>
  <c r="G1417"/>
  <c r="F1417"/>
  <c r="D1417"/>
  <c r="AF1416"/>
  <c r="AE1416"/>
  <c r="X1416"/>
  <c r="W1416"/>
  <c r="V1416"/>
  <c r="U1416"/>
  <c r="T1416"/>
  <c r="Q1416"/>
  <c r="P1416"/>
  <c r="O1416"/>
  <c r="K1416"/>
  <c r="G1416"/>
  <c r="F1416"/>
  <c r="D1416"/>
  <c r="AF1415"/>
  <c r="AE1415"/>
  <c r="X1415"/>
  <c r="W1415"/>
  <c r="V1415"/>
  <c r="U1415"/>
  <c r="T1415"/>
  <c r="Q1415"/>
  <c r="P1415"/>
  <c r="O1415"/>
  <c r="K1415"/>
  <c r="G1415"/>
  <c r="F1415"/>
  <c r="D1415"/>
  <c r="AF1414"/>
  <c r="AE1414"/>
  <c r="X1414"/>
  <c r="W1414"/>
  <c r="V1414"/>
  <c r="U1414"/>
  <c r="T1414"/>
  <c r="Q1414"/>
  <c r="P1414"/>
  <c r="O1414"/>
  <c r="K1414"/>
  <c r="G1414"/>
  <c r="F1414"/>
  <c r="D1414"/>
  <c r="AF1413"/>
  <c r="AE1413"/>
  <c r="X1413"/>
  <c r="W1413"/>
  <c r="V1413"/>
  <c r="U1413"/>
  <c r="T1413"/>
  <c r="Q1413"/>
  <c r="P1413"/>
  <c r="O1413"/>
  <c r="K1413"/>
  <c r="G1413"/>
  <c r="F1413"/>
  <c r="D1413"/>
  <c r="AF1412"/>
  <c r="AE1412"/>
  <c r="X1412"/>
  <c r="W1412"/>
  <c r="V1412"/>
  <c r="U1412"/>
  <c r="T1412"/>
  <c r="Q1412"/>
  <c r="P1412"/>
  <c r="O1412"/>
  <c r="K1412"/>
  <c r="G1412"/>
  <c r="F1412"/>
  <c r="D1412"/>
  <c r="AF1411"/>
  <c r="AE1411"/>
  <c r="X1411"/>
  <c r="W1411"/>
  <c r="V1411"/>
  <c r="U1411"/>
  <c r="T1411"/>
  <c r="Q1411"/>
  <c r="P1411"/>
  <c r="O1411"/>
  <c r="K1411"/>
  <c r="G1411"/>
  <c r="F1411"/>
  <c r="D1411"/>
  <c r="AF1410"/>
  <c r="AE1410"/>
  <c r="X1410"/>
  <c r="W1410"/>
  <c r="V1410"/>
  <c r="U1410"/>
  <c r="T1410"/>
  <c r="Q1410"/>
  <c r="P1410"/>
  <c r="O1410"/>
  <c r="K1410"/>
  <c r="G1410"/>
  <c r="F1410"/>
  <c r="D1410"/>
  <c r="AF1409"/>
  <c r="AF1408"/>
  <c r="AE1408"/>
  <c r="X1408"/>
  <c r="W1408"/>
  <c r="V1408"/>
  <c r="U1408"/>
  <c r="T1408"/>
  <c r="Q1408"/>
  <c r="P1408"/>
  <c r="O1408"/>
  <c r="K1408"/>
  <c r="G1408"/>
  <c r="F1408"/>
  <c r="D1408"/>
  <c r="AF1407"/>
  <c r="AE1407"/>
  <c r="X1407"/>
  <c r="W1407"/>
  <c r="V1407"/>
  <c r="U1407"/>
  <c r="T1407"/>
  <c r="Q1407"/>
  <c r="P1407"/>
  <c r="O1407"/>
  <c r="K1407"/>
  <c r="G1407"/>
  <c r="F1407"/>
  <c r="D1407"/>
  <c r="AF1406"/>
  <c r="AE1406"/>
  <c r="X1406"/>
  <c r="W1406"/>
  <c r="V1406"/>
  <c r="U1406"/>
  <c r="T1406"/>
  <c r="Q1406"/>
  <c r="P1406"/>
  <c r="O1406"/>
  <c r="K1406"/>
  <c r="G1406"/>
  <c r="F1406"/>
  <c r="D1406"/>
  <c r="AF1405"/>
  <c r="AE1405"/>
  <c r="X1405"/>
  <c r="W1405"/>
  <c r="V1405"/>
  <c r="U1405"/>
  <c r="T1405"/>
  <c r="Q1405"/>
  <c r="P1405"/>
  <c r="O1405"/>
  <c r="K1405"/>
  <c r="H1405"/>
  <c r="G1405"/>
  <c r="D1405"/>
  <c r="AF1404"/>
  <c r="AE1404"/>
  <c r="X1404"/>
  <c r="W1404"/>
  <c r="V1404"/>
  <c r="U1404"/>
  <c r="T1404"/>
  <c r="Q1404"/>
  <c r="P1404"/>
  <c r="O1404"/>
  <c r="K1404"/>
  <c r="G1404"/>
  <c r="F1404"/>
  <c r="D1404"/>
  <c r="AF1403"/>
  <c r="AE1403"/>
  <c r="X1403"/>
  <c r="W1403"/>
  <c r="V1403"/>
  <c r="U1403"/>
  <c r="T1403"/>
  <c r="Q1403"/>
  <c r="P1403"/>
  <c r="O1403"/>
  <c r="K1403"/>
  <c r="G1403"/>
  <c r="F1403"/>
  <c r="D1403"/>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F1399"/>
  <c r="AE1399"/>
  <c r="X1399"/>
  <c r="W1399"/>
  <c r="V1399"/>
  <c r="U1399"/>
  <c r="T1399"/>
  <c r="Q1399"/>
  <c r="P1399"/>
  <c r="O1399"/>
  <c r="K1399"/>
  <c r="G1399"/>
  <c r="F1399"/>
  <c r="D1399"/>
  <c r="AF1398"/>
  <c r="AE1398"/>
  <c r="X1398"/>
  <c r="W1398"/>
  <c r="V1398"/>
  <c r="U1398"/>
  <c r="T1398"/>
  <c r="Q1398"/>
  <c r="P1398"/>
  <c r="O1398"/>
  <c r="K1398"/>
  <c r="G1398"/>
  <c r="F1398"/>
  <c r="D1398"/>
  <c r="AF1397"/>
  <c r="AE1397"/>
  <c r="X1397"/>
  <c r="W1397"/>
  <c r="V1397"/>
  <c r="U1397"/>
  <c r="T1397"/>
  <c r="Q1397"/>
  <c r="P1397"/>
  <c r="O1397"/>
  <c r="K1397"/>
  <c r="G1397"/>
  <c r="F1397"/>
  <c r="D1397"/>
  <c r="AF1396"/>
  <c r="AE1396"/>
  <c r="X1396"/>
  <c r="W1396"/>
  <c r="V1396"/>
  <c r="U1396"/>
  <c r="T1396"/>
  <c r="Q1396"/>
  <c r="P1396"/>
  <c r="O1396"/>
  <c r="K1396"/>
  <c r="G1396"/>
  <c r="F1396"/>
  <c r="D1396"/>
  <c r="AF1395"/>
  <c r="AE1395"/>
  <c r="X1395"/>
  <c r="W1395"/>
  <c r="V1395"/>
  <c r="U1395"/>
  <c r="T1395"/>
  <c r="Q1395"/>
  <c r="P1395"/>
  <c r="O1395"/>
  <c r="K1395"/>
  <c r="G1395"/>
  <c r="F1395"/>
  <c r="D1395"/>
  <c r="AF1394"/>
  <c r="AE1394"/>
  <c r="X1394"/>
  <c r="W1394"/>
  <c r="V1394"/>
  <c r="U1394"/>
  <c r="T1394"/>
  <c r="Q1394"/>
  <c r="P1394"/>
  <c r="O1394"/>
  <c r="K1394"/>
  <c r="G1394"/>
  <c r="F1394"/>
  <c r="D1394"/>
  <c r="AF1393"/>
  <c r="AE1393"/>
  <c r="X1393"/>
  <c r="W1393"/>
  <c r="V1393"/>
  <c r="U1393"/>
  <c r="T1393"/>
  <c r="Q1393"/>
  <c r="P1393"/>
  <c r="O1393"/>
  <c r="K1393"/>
  <c r="H1393"/>
  <c r="G1393"/>
  <c r="D1393"/>
  <c r="AF1392"/>
  <c r="AE1392"/>
  <c r="X1392"/>
  <c r="W1392"/>
  <c r="V1392"/>
  <c r="U1392"/>
  <c r="T1392"/>
  <c r="Q1392"/>
  <c r="P1392"/>
  <c r="O1392"/>
  <c r="K1392"/>
  <c r="H1392"/>
  <c r="G1392"/>
  <c r="D1392"/>
  <c r="AF1391"/>
  <c r="AE1391"/>
  <c r="X1391"/>
  <c r="W1391"/>
  <c r="V1391"/>
  <c r="U1391"/>
  <c r="T1391"/>
  <c r="Q1391"/>
  <c r="P1391"/>
  <c r="O1391"/>
  <c r="K1391"/>
  <c r="H1391"/>
  <c r="G1391"/>
  <c r="D1391"/>
  <c r="AF1390"/>
  <c r="AE1390"/>
  <c r="X1390"/>
  <c r="W1390"/>
  <c r="V1390"/>
  <c r="U1390"/>
  <c r="T1390"/>
  <c r="Q1390"/>
  <c r="P1390"/>
  <c r="O1390"/>
  <c r="K1390"/>
  <c r="H1390"/>
  <c r="G1390"/>
  <c r="D1390"/>
  <c r="AF1389"/>
  <c r="AE1389"/>
  <c r="X1389"/>
  <c r="W1389"/>
  <c r="V1389"/>
  <c r="U1389"/>
  <c r="T1389"/>
  <c r="Q1389"/>
  <c r="P1389"/>
  <c r="O1389"/>
  <c r="K1389"/>
  <c r="H1389"/>
  <c r="G1389"/>
  <c r="D1389"/>
  <c r="AF1388"/>
  <c r="AE1388"/>
  <c r="X1388"/>
  <c r="W1388"/>
  <c r="V1388"/>
  <c r="U1388"/>
  <c r="T1388"/>
  <c r="Q1388"/>
  <c r="P1388"/>
  <c r="O1388"/>
  <c r="K1388"/>
  <c r="H1388"/>
  <c r="G1388"/>
  <c r="D1388"/>
  <c r="AF1387"/>
  <c r="AE1387"/>
  <c r="X1387"/>
  <c r="W1387"/>
  <c r="V1387"/>
  <c r="U1387"/>
  <c r="T1387"/>
  <c r="Q1387"/>
  <c r="P1387"/>
  <c r="O1387"/>
  <c r="K1387"/>
  <c r="H1387"/>
  <c r="G1387"/>
  <c r="D1387"/>
  <c r="AF1386"/>
  <c r="AC1387" l="1"/>
  <c r="AG1387"/>
  <c r="AC1389"/>
  <c r="AG1389"/>
  <c r="AC1391"/>
  <c r="AG1391"/>
  <c r="AC1395"/>
  <c r="AG1395"/>
  <c r="AC1397"/>
  <c r="AG1397"/>
  <c r="AC1420"/>
  <c r="AG1420"/>
  <c r="AC1426"/>
  <c r="AG1426"/>
  <c r="AC1393"/>
  <c r="AG1393"/>
  <c r="AC1399"/>
  <c r="AG1399"/>
  <c r="AC1401"/>
  <c r="AG1401"/>
  <c r="AC1403"/>
  <c r="AG1403"/>
  <c r="AC1405"/>
  <c r="AG1405"/>
  <c r="AC1407"/>
  <c r="AG1407"/>
  <c r="AC1422"/>
  <c r="AG1422"/>
  <c r="AC1424"/>
  <c r="AG1424"/>
  <c r="AC1411"/>
  <c r="AG1411"/>
  <c r="AC1413"/>
  <c r="AG1413"/>
  <c r="AC1415"/>
  <c r="AG1415"/>
  <c r="AC1417"/>
  <c r="AG1417"/>
  <c r="AC1388"/>
  <c r="AG1388"/>
  <c r="AC1398"/>
  <c r="AG1398"/>
  <c r="AC1400"/>
  <c r="AG1400"/>
  <c r="AC1402"/>
  <c r="AG1402"/>
  <c r="AC1404"/>
  <c r="AG1404"/>
  <c r="AC1408"/>
  <c r="AG1408"/>
  <c r="AC1419"/>
  <c r="AG1419"/>
  <c r="AC1423"/>
  <c r="AG1423"/>
  <c r="AC1390"/>
  <c r="AG1390"/>
  <c r="AC1392"/>
  <c r="AG1392"/>
  <c r="AC1394"/>
  <c r="AG1394"/>
  <c r="AC1396"/>
  <c r="AG1396"/>
  <c r="AC1406"/>
  <c r="AG1406"/>
  <c r="AC1421"/>
  <c r="AG1421"/>
  <c r="AC1425"/>
  <c r="AG1425"/>
  <c r="AC1410"/>
  <c r="AG1410"/>
  <c r="AC1412"/>
  <c r="AG1412"/>
  <c r="AC1414"/>
  <c r="AG1414"/>
  <c r="AC1416"/>
  <c r="AG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F1384"/>
  <c r="AE1384"/>
  <c r="X1384"/>
  <c r="W1384"/>
  <c r="V1384"/>
  <c r="U1384"/>
  <c r="T1384"/>
  <c r="Q1384"/>
  <c r="P1384"/>
  <c r="O1384"/>
  <c r="K1384"/>
  <c r="G1384"/>
  <c r="F1384"/>
  <c r="D1384"/>
  <c r="AF1383"/>
  <c r="AE1383"/>
  <c r="X1383"/>
  <c r="W1383"/>
  <c r="V1383"/>
  <c r="U1383"/>
  <c r="T1383"/>
  <c r="Q1383"/>
  <c r="P1383"/>
  <c r="O1383"/>
  <c r="K1383"/>
  <c r="G1383"/>
  <c r="AC1384" l="1"/>
  <c r="AG1384"/>
  <c r="AC1385"/>
  <c r="AG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F1380"/>
  <c r="AE1380"/>
  <c r="X1380"/>
  <c r="W1380"/>
  <c r="V1380"/>
  <c r="U1380"/>
  <c r="T1380"/>
  <c r="Q1380"/>
  <c r="P1380"/>
  <c r="O1380"/>
  <c r="K1380"/>
  <c r="G1380"/>
  <c r="F1380"/>
  <c r="D1380"/>
  <c r="AF1379"/>
  <c r="AE1379"/>
  <c r="X1379"/>
  <c r="W1379"/>
  <c r="V1379"/>
  <c r="U1379"/>
  <c r="T1379"/>
  <c r="Q1379"/>
  <c r="P1379"/>
  <c r="O1379"/>
  <c r="K1379"/>
  <c r="G1379"/>
  <c r="F1379"/>
  <c r="D1379"/>
  <c r="AF1378"/>
  <c r="AE1378"/>
  <c r="X1378"/>
  <c r="W1378"/>
  <c r="V1378"/>
  <c r="U1378"/>
  <c r="T1378"/>
  <c r="Q1378"/>
  <c r="P1378"/>
  <c r="O1378"/>
  <c r="K1378"/>
  <c r="G1378"/>
  <c r="F1378"/>
  <c r="D1378"/>
  <c r="AC1380" l="1"/>
  <c r="AG1380"/>
  <c r="AC1382"/>
  <c r="AG1382"/>
  <c r="AC1378"/>
  <c r="AG1378"/>
  <c r="AC1379"/>
  <c r="AG1379"/>
  <c r="AC1381"/>
  <c r="AG1381"/>
  <c r="AC1383"/>
  <c r="AG1383"/>
  <c r="H1379"/>
  <c r="H1378"/>
  <c r="H1382"/>
  <c r="H1380"/>
  <c r="H1381"/>
  <c r="AF1377"/>
  <c r="AE1377"/>
  <c r="X1377"/>
  <c r="W1377"/>
  <c r="V1377"/>
  <c r="U1377"/>
  <c r="T1377"/>
  <c r="Q1377"/>
  <c r="P1377"/>
  <c r="O1377"/>
  <c r="K1377"/>
  <c r="G1377"/>
  <c r="F1377"/>
  <c r="D1377"/>
  <c r="AF1376"/>
  <c r="AE1376"/>
  <c r="X1376"/>
  <c r="W1376"/>
  <c r="V1376"/>
  <c r="U1376"/>
  <c r="T1376"/>
  <c r="Q1376"/>
  <c r="P1376"/>
  <c r="O1376"/>
  <c r="K1376"/>
  <c r="G1376"/>
  <c r="F1376"/>
  <c r="D1376"/>
  <c r="AF1375"/>
  <c r="AE1375"/>
  <c r="X1375"/>
  <c r="W1375"/>
  <c r="V1375"/>
  <c r="U1375"/>
  <c r="T1375"/>
  <c r="Q1375"/>
  <c r="P1375"/>
  <c r="O1375"/>
  <c r="K1375"/>
  <c r="G1375"/>
  <c r="F1375"/>
  <c r="D1375"/>
  <c r="AF1374"/>
  <c r="AE1374"/>
  <c r="X1374"/>
  <c r="W1374"/>
  <c r="V1374"/>
  <c r="U1374"/>
  <c r="T1374"/>
  <c r="Q1374"/>
  <c r="P1374"/>
  <c r="O1374"/>
  <c r="K1374"/>
  <c r="G1374"/>
  <c r="F1374"/>
  <c r="D1374"/>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F1370"/>
  <c r="AE1370"/>
  <c r="X1370"/>
  <c r="W1370"/>
  <c r="V1370"/>
  <c r="U1370"/>
  <c r="T1370"/>
  <c r="Q1370"/>
  <c r="P1370"/>
  <c r="O1370"/>
  <c r="K1370"/>
  <c r="G1370"/>
  <c r="F1370"/>
  <c r="D1370"/>
  <c r="AF1369"/>
  <c r="AE1369"/>
  <c r="X1369"/>
  <c r="W1369"/>
  <c r="V1369"/>
  <c r="U1369"/>
  <c r="T1369"/>
  <c r="Q1369"/>
  <c r="P1369"/>
  <c r="O1369"/>
  <c r="K1369"/>
  <c r="G1369"/>
  <c r="F1369"/>
  <c r="D1369"/>
  <c r="AF1368"/>
  <c r="AE1368"/>
  <c r="X1368"/>
  <c r="W1368"/>
  <c r="V1368"/>
  <c r="U1368"/>
  <c r="T1368"/>
  <c r="Q1368"/>
  <c r="P1368"/>
  <c r="O1368"/>
  <c r="K1368"/>
  <c r="G1368"/>
  <c r="F1368"/>
  <c r="D1368"/>
  <c r="AF1367"/>
  <c r="AE1367"/>
  <c r="X1367"/>
  <c r="W1367"/>
  <c r="V1367"/>
  <c r="U1367"/>
  <c r="T1367"/>
  <c r="Q1367"/>
  <c r="P1367"/>
  <c r="O1367"/>
  <c r="K1367"/>
  <c r="G1367"/>
  <c r="F1367"/>
  <c r="D1367"/>
  <c r="AF1366"/>
  <c r="AE1366"/>
  <c r="X1366"/>
  <c r="W1366"/>
  <c r="V1366"/>
  <c r="U1366"/>
  <c r="T1366"/>
  <c r="Q1366"/>
  <c r="P1366"/>
  <c r="O1366"/>
  <c r="K1366"/>
  <c r="G1366"/>
  <c r="F1366"/>
  <c r="D1366"/>
  <c r="AF1365"/>
  <c r="AE1365"/>
  <c r="X1365"/>
  <c r="W1365"/>
  <c r="V1365"/>
  <c r="U1365"/>
  <c r="T1365"/>
  <c r="Q1365"/>
  <c r="P1365"/>
  <c r="O1365"/>
  <c r="K1365"/>
  <c r="G1365"/>
  <c r="AC1366" l="1"/>
  <c r="AG1366"/>
  <c r="AC1370"/>
  <c r="AG1370"/>
  <c r="AC1372"/>
  <c r="AG1372"/>
  <c r="AC1374"/>
  <c r="AG1374"/>
  <c r="AC1376"/>
  <c r="AG1376"/>
  <c r="AC1368"/>
  <c r="AG1368"/>
  <c r="AC1367"/>
  <c r="AG1367"/>
  <c r="AC1369"/>
  <c r="AG1369"/>
  <c r="AC1371"/>
  <c r="AG1371"/>
  <c r="AC1373"/>
  <c r="AG1373"/>
  <c r="AC1375"/>
  <c r="AG1375"/>
  <c r="AC1377"/>
  <c r="AG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F1362"/>
  <c r="AE1362"/>
  <c r="X1362"/>
  <c r="W1362"/>
  <c r="V1362"/>
  <c r="U1362"/>
  <c r="T1362"/>
  <c r="Q1362"/>
  <c r="P1362"/>
  <c r="O1362"/>
  <c r="K1362"/>
  <c r="G1362"/>
  <c r="F1362"/>
  <c r="D1362"/>
  <c r="AF1361"/>
  <c r="AE1361"/>
  <c r="X1361"/>
  <c r="W1361"/>
  <c r="V1361"/>
  <c r="U1361"/>
  <c r="T1361"/>
  <c r="Q1361"/>
  <c r="P1361"/>
  <c r="O1361"/>
  <c r="K1361"/>
  <c r="G1361"/>
  <c r="F1361"/>
  <c r="D1361"/>
  <c r="AF1360"/>
  <c r="AE1360"/>
  <c r="X1360"/>
  <c r="W1360"/>
  <c r="V1360"/>
  <c r="U1360"/>
  <c r="T1360"/>
  <c r="Q1360"/>
  <c r="P1360"/>
  <c r="O1360"/>
  <c r="K1360"/>
  <c r="G1360"/>
  <c r="F1360"/>
  <c r="D1360"/>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F1356"/>
  <c r="AE1356"/>
  <c r="X1356"/>
  <c r="W1356"/>
  <c r="V1356"/>
  <c r="U1356"/>
  <c r="T1356"/>
  <c r="Q1356"/>
  <c r="P1356"/>
  <c r="O1356"/>
  <c r="K1356"/>
  <c r="G1356"/>
  <c r="F1356"/>
  <c r="D1356"/>
  <c r="AF1355"/>
  <c r="AE1355"/>
  <c r="X1355"/>
  <c r="W1355"/>
  <c r="V1355"/>
  <c r="U1355"/>
  <c r="T1355"/>
  <c r="Q1355"/>
  <c r="P1355"/>
  <c r="O1355"/>
  <c r="K1355"/>
  <c r="G1355"/>
  <c r="F1355"/>
  <c r="D1355"/>
  <c r="AF1354"/>
  <c r="AE1354"/>
  <c r="X1354"/>
  <c r="W1354"/>
  <c r="V1354"/>
  <c r="U1354"/>
  <c r="T1354"/>
  <c r="Q1354"/>
  <c r="P1354"/>
  <c r="O1354"/>
  <c r="K1354"/>
  <c r="G1354"/>
  <c r="F1354"/>
  <c r="D1354"/>
  <c r="AF1353"/>
  <c r="AE1353"/>
  <c r="X1353"/>
  <c r="W1353"/>
  <c r="V1353"/>
  <c r="U1353"/>
  <c r="T1353"/>
  <c r="Q1353"/>
  <c r="P1353"/>
  <c r="O1353"/>
  <c r="K1353"/>
  <c r="G1353"/>
  <c r="AC1355" l="1"/>
  <c r="AG1355"/>
  <c r="AC1357"/>
  <c r="AG1357"/>
  <c r="AC1359"/>
  <c r="AG1359"/>
  <c r="AC1361"/>
  <c r="AG1361"/>
  <c r="AC1363"/>
  <c r="AG1363"/>
  <c r="AC1365"/>
  <c r="AG1365"/>
  <c r="AC1354"/>
  <c r="AG1354"/>
  <c r="AC1356"/>
  <c r="AG1356"/>
  <c r="AC1358"/>
  <c r="AG1358"/>
  <c r="AC1360"/>
  <c r="AG1360"/>
  <c r="AC1362"/>
  <c r="AG1362"/>
  <c r="AC1364"/>
  <c r="AG1364"/>
  <c r="H1357"/>
  <c r="H1364"/>
  <c r="H1356"/>
  <c r="H1360"/>
  <c r="H1363"/>
  <c r="H1354"/>
  <c r="H1358"/>
  <c r="H1361"/>
  <c r="H1355"/>
  <c r="H1359"/>
  <c r="H1362"/>
  <c r="F1353"/>
  <c r="H1353" s="1"/>
  <c r="D1353"/>
  <c r="AF1352"/>
  <c r="AE1352"/>
  <c r="X1352"/>
  <c r="W1352"/>
  <c r="V1352"/>
  <c r="U1352"/>
  <c r="T1352"/>
  <c r="Q1352"/>
  <c r="P1352"/>
  <c r="O1352"/>
  <c r="K1352"/>
  <c r="G1352"/>
  <c r="F1352"/>
  <c r="D1352"/>
  <c r="AF1351"/>
  <c r="AE1351"/>
  <c r="X1351"/>
  <c r="W1351"/>
  <c r="V1351"/>
  <c r="U1351"/>
  <c r="T1351"/>
  <c r="Q1351"/>
  <c r="P1351"/>
  <c r="O1351"/>
  <c r="K1351"/>
  <c r="G1351"/>
  <c r="D1351"/>
  <c r="AF1350"/>
  <c r="AE1350"/>
  <c r="X1350"/>
  <c r="W1350"/>
  <c r="V1350"/>
  <c r="U1350"/>
  <c r="T1350"/>
  <c r="Q1350"/>
  <c r="P1350"/>
  <c r="O1350"/>
  <c r="K1350"/>
  <c r="G1350"/>
  <c r="F1350"/>
  <c r="D1350"/>
  <c r="AF1349"/>
  <c r="AE1349"/>
  <c r="X1349"/>
  <c r="W1349"/>
  <c r="V1349"/>
  <c r="U1349"/>
  <c r="T1349"/>
  <c r="Q1349"/>
  <c r="P1349"/>
  <c r="O1349"/>
  <c r="K1349"/>
  <c r="G1349"/>
  <c r="F1349"/>
  <c r="D1349"/>
  <c r="AF1348"/>
  <c r="AE1348"/>
  <c r="X1348"/>
  <c r="W1348"/>
  <c r="V1348"/>
  <c r="U1348"/>
  <c r="T1348"/>
  <c r="Q1348"/>
  <c r="P1348"/>
  <c r="O1348"/>
  <c r="K1348"/>
  <c r="G1348"/>
  <c r="F1348"/>
  <c r="D1348"/>
  <c r="AF1347"/>
  <c r="AE1347"/>
  <c r="X1347"/>
  <c r="W1347"/>
  <c r="V1347"/>
  <c r="U1347"/>
  <c r="T1347"/>
  <c r="Q1347"/>
  <c r="P1347"/>
  <c r="O1347"/>
  <c r="K1347"/>
  <c r="G1347"/>
  <c r="F1347"/>
  <c r="D1347"/>
  <c r="AF1346"/>
  <c r="AE1346"/>
  <c r="X1346"/>
  <c r="W1346"/>
  <c r="V1346"/>
  <c r="U1346"/>
  <c r="T1346"/>
  <c r="Q1346"/>
  <c r="P1346"/>
  <c r="O1346"/>
  <c r="K1346"/>
  <c r="G1346"/>
  <c r="F1346"/>
  <c r="D1346"/>
  <c r="AF1345"/>
  <c r="AE1345"/>
  <c r="X1345"/>
  <c r="W1345"/>
  <c r="V1345"/>
  <c r="U1345"/>
  <c r="T1345"/>
  <c r="Q1345"/>
  <c r="P1345"/>
  <c r="O1345"/>
  <c r="K1345"/>
  <c r="G1345"/>
  <c r="F1345"/>
  <c r="D1345"/>
  <c r="AF1344"/>
  <c r="AE1344"/>
  <c r="X1344"/>
  <c r="W1344"/>
  <c r="V1344"/>
  <c r="U1344"/>
  <c r="T1344"/>
  <c r="Q1344"/>
  <c r="P1344"/>
  <c r="O1344"/>
  <c r="K1344"/>
  <c r="G1344"/>
  <c r="F1344"/>
  <c r="D1344"/>
  <c r="AF1343"/>
  <c r="AE1343"/>
  <c r="X1343"/>
  <c r="W1343"/>
  <c r="V1343"/>
  <c r="U1343"/>
  <c r="T1343"/>
  <c r="Q1343"/>
  <c r="P1343"/>
  <c r="O1343"/>
  <c r="K1343"/>
  <c r="G1343"/>
  <c r="F1343"/>
  <c r="D1343"/>
  <c r="AF1342"/>
  <c r="AE1342"/>
  <c r="X1342"/>
  <c r="W1342"/>
  <c r="V1342"/>
  <c r="U1342"/>
  <c r="T1342"/>
  <c r="Q1342"/>
  <c r="P1342"/>
  <c r="O1342"/>
  <c r="K1342"/>
  <c r="G1342"/>
  <c r="F1342"/>
  <c r="D1342"/>
  <c r="AF1341"/>
  <c r="AE1341"/>
  <c r="X1341"/>
  <c r="W1341"/>
  <c r="V1341"/>
  <c r="U1341"/>
  <c r="T1341"/>
  <c r="Q1341"/>
  <c r="P1341"/>
  <c r="O1341"/>
  <c r="K1341"/>
  <c r="G1341"/>
  <c r="F1341"/>
  <c r="D1341"/>
  <c r="AF1340"/>
  <c r="AE1340"/>
  <c r="X1340"/>
  <c r="W1340"/>
  <c r="V1340"/>
  <c r="U1340"/>
  <c r="T1340"/>
  <c r="Q1340"/>
  <c r="P1340"/>
  <c r="O1340"/>
  <c r="K1340"/>
  <c r="H1340"/>
  <c r="G1340"/>
  <c r="D1340"/>
  <c r="AF1339"/>
  <c r="AE1339"/>
  <c r="X1339"/>
  <c r="W1339"/>
  <c r="V1339"/>
  <c r="U1339"/>
  <c r="T1339"/>
  <c r="Q1339"/>
  <c r="P1339"/>
  <c r="O1339"/>
  <c r="K1339"/>
  <c r="H1339"/>
  <c r="G1339"/>
  <c r="D1339"/>
  <c r="AF1338"/>
  <c r="AE1338"/>
  <c r="X1338"/>
  <c r="W1338"/>
  <c r="V1338"/>
  <c r="U1338"/>
  <c r="T1338"/>
  <c r="Q1338"/>
  <c r="P1338"/>
  <c r="O1338"/>
  <c r="K1338"/>
  <c r="G1338"/>
  <c r="F1338"/>
  <c r="D1338"/>
  <c r="AF1337"/>
  <c r="AE1337"/>
  <c r="X1337"/>
  <c r="W1337"/>
  <c r="V1337"/>
  <c r="U1337"/>
  <c r="T1337"/>
  <c r="Q1337"/>
  <c r="P1337"/>
  <c r="O1337"/>
  <c r="K1337"/>
  <c r="G1337"/>
  <c r="D1337"/>
  <c r="AF1336"/>
  <c r="AE1336"/>
  <c r="X1336"/>
  <c r="W1336"/>
  <c r="V1336"/>
  <c r="U1336"/>
  <c r="T1336"/>
  <c r="Q1336"/>
  <c r="P1336"/>
  <c r="O1336"/>
  <c r="K1336"/>
  <c r="G1336"/>
  <c r="F1336"/>
  <c r="D1336"/>
  <c r="AF1335"/>
  <c r="AE1335"/>
  <c r="X1335"/>
  <c r="W1335"/>
  <c r="V1335"/>
  <c r="U1335"/>
  <c r="T1335"/>
  <c r="Q1335"/>
  <c r="P1335"/>
  <c r="O1335"/>
  <c r="K1335"/>
  <c r="G1335"/>
  <c r="F1335"/>
  <c r="D1335"/>
  <c r="AF1334"/>
  <c r="AE1334"/>
  <c r="X1334"/>
  <c r="W1334"/>
  <c r="V1334"/>
  <c r="U1334"/>
  <c r="T1334"/>
  <c r="Q1334"/>
  <c r="P1334"/>
  <c r="O1334"/>
  <c r="K1334"/>
  <c r="G1334"/>
  <c r="F1334"/>
  <c r="D1334"/>
  <c r="AF1333"/>
  <c r="AE1333"/>
  <c r="X1333"/>
  <c r="W1333"/>
  <c r="V1333"/>
  <c r="U1333"/>
  <c r="T1333"/>
  <c r="Q1333"/>
  <c r="P1333"/>
  <c r="O1333"/>
  <c r="K1333"/>
  <c r="G1333"/>
  <c r="F1333"/>
  <c r="D1333"/>
  <c r="AF1332"/>
  <c r="AE1332"/>
  <c r="X1332"/>
  <c r="W1332"/>
  <c r="V1332"/>
  <c r="U1332"/>
  <c r="T1332"/>
  <c r="Q1332"/>
  <c r="P1332"/>
  <c r="O1332"/>
  <c r="K1332"/>
  <c r="G1332"/>
  <c r="F1332"/>
  <c r="D1332"/>
  <c r="AF1331"/>
  <c r="AF1330"/>
  <c r="AE1330"/>
  <c r="X1330"/>
  <c r="W1330"/>
  <c r="V1330"/>
  <c r="U1330"/>
  <c r="T1330"/>
  <c r="Q1330"/>
  <c r="P1330"/>
  <c r="O1330"/>
  <c r="K1330"/>
  <c r="G1330"/>
  <c r="F1330"/>
  <c r="D1330"/>
  <c r="AF1329"/>
  <c r="AE1329"/>
  <c r="X1329"/>
  <c r="W1329"/>
  <c r="V1329"/>
  <c r="U1329"/>
  <c r="T1329"/>
  <c r="Q1329"/>
  <c r="P1329"/>
  <c r="O1329"/>
  <c r="K1329"/>
  <c r="G1329"/>
  <c r="F1329"/>
  <c r="D1329"/>
  <c r="AF1328"/>
  <c r="AE1328"/>
  <c r="X1328"/>
  <c r="W1328"/>
  <c r="V1328"/>
  <c r="U1328"/>
  <c r="T1328"/>
  <c r="Q1328"/>
  <c r="P1328"/>
  <c r="O1328"/>
  <c r="K1328"/>
  <c r="G1328"/>
  <c r="D1328"/>
  <c r="AF1327"/>
  <c r="AE1327"/>
  <c r="X1327"/>
  <c r="W1327"/>
  <c r="V1327"/>
  <c r="U1327"/>
  <c r="T1327"/>
  <c r="Q1327"/>
  <c r="P1327"/>
  <c r="O1327"/>
  <c r="K1327"/>
  <c r="G1327"/>
  <c r="F1327"/>
  <c r="D1327"/>
  <c r="AF1326"/>
  <c r="AE1326"/>
  <c r="X1326"/>
  <c r="W1326"/>
  <c r="V1326"/>
  <c r="U1326"/>
  <c r="T1326"/>
  <c r="Q1326"/>
  <c r="P1326"/>
  <c r="O1326"/>
  <c r="K1326"/>
  <c r="G1326"/>
  <c r="F1326"/>
  <c r="D1326"/>
  <c r="AF1325"/>
  <c r="AE1325"/>
  <c r="X1325"/>
  <c r="W1325"/>
  <c r="V1325"/>
  <c r="U1325"/>
  <c r="T1325"/>
  <c r="Q1325"/>
  <c r="P1325"/>
  <c r="O1325"/>
  <c r="K1325"/>
  <c r="G1325"/>
  <c r="D1325"/>
  <c r="AF1324"/>
  <c r="AE1324"/>
  <c r="X1324"/>
  <c r="W1324"/>
  <c r="V1324"/>
  <c r="U1324"/>
  <c r="T1324"/>
  <c r="Q1324"/>
  <c r="P1324"/>
  <c r="O1324"/>
  <c r="K1324"/>
  <c r="G1324"/>
  <c r="F1324"/>
  <c r="D1324"/>
  <c r="AF1323"/>
  <c r="AE1323"/>
  <c r="X1323"/>
  <c r="W1323"/>
  <c r="V1323"/>
  <c r="U1323"/>
  <c r="T1323"/>
  <c r="Q1323"/>
  <c r="P1323"/>
  <c r="O1323"/>
  <c r="K1323"/>
  <c r="G1323"/>
  <c r="D1323"/>
  <c r="AF1322"/>
  <c r="AE1322"/>
  <c r="X1322"/>
  <c r="W1322"/>
  <c r="V1322"/>
  <c r="U1322"/>
  <c r="T1322"/>
  <c r="Q1322"/>
  <c r="P1322"/>
  <c r="O1322"/>
  <c r="K1322"/>
  <c r="G1322"/>
  <c r="F1322"/>
  <c r="D1322"/>
  <c r="AF1321"/>
  <c r="AE1321"/>
  <c r="X1321"/>
  <c r="W1321"/>
  <c r="V1321"/>
  <c r="U1321"/>
  <c r="T1321"/>
  <c r="Q1321"/>
  <c r="P1321"/>
  <c r="O1321"/>
  <c r="K1321"/>
  <c r="G1321"/>
  <c r="F1321"/>
  <c r="D1321"/>
  <c r="AF1320"/>
  <c r="AE1320"/>
  <c r="X1320"/>
  <c r="W1320"/>
  <c r="V1320"/>
  <c r="U1320"/>
  <c r="T1320"/>
  <c r="Q1320"/>
  <c r="P1320"/>
  <c r="O1320"/>
  <c r="K1320"/>
  <c r="G1320"/>
  <c r="F1320"/>
  <c r="D1320"/>
  <c r="AF1319"/>
  <c r="AE1319"/>
  <c r="X1319"/>
  <c r="W1319"/>
  <c r="V1319"/>
  <c r="U1319"/>
  <c r="T1319"/>
  <c r="Q1319"/>
  <c r="P1319"/>
  <c r="O1319"/>
  <c r="K1319"/>
  <c r="H1319"/>
  <c r="G1319"/>
  <c r="D1319"/>
  <c r="AF1318"/>
  <c r="AE1318"/>
  <c r="X1318"/>
  <c r="W1318"/>
  <c r="V1318"/>
  <c r="U1318"/>
  <c r="T1318"/>
  <c r="Q1318"/>
  <c r="P1318"/>
  <c r="O1318"/>
  <c r="K1318"/>
  <c r="H1318"/>
  <c r="G1318"/>
  <c r="D1318"/>
  <c r="AF1317"/>
  <c r="AE1317"/>
  <c r="X1317"/>
  <c r="W1317"/>
  <c r="V1317"/>
  <c r="U1317"/>
  <c r="T1317"/>
  <c r="Q1317"/>
  <c r="P1317"/>
  <c r="O1317"/>
  <c r="K1317"/>
  <c r="G1317"/>
  <c r="D1317"/>
  <c r="AF1316"/>
  <c r="AE1316"/>
  <c r="X1316"/>
  <c r="W1316"/>
  <c r="V1316"/>
  <c r="U1316"/>
  <c r="T1316"/>
  <c r="Q1316"/>
  <c r="P1316"/>
  <c r="O1316"/>
  <c r="K1316"/>
  <c r="H1316"/>
  <c r="G1316"/>
  <c r="D1316"/>
  <c r="AF1315"/>
  <c r="AE1315"/>
  <c r="X1315"/>
  <c r="W1315"/>
  <c r="V1315"/>
  <c r="U1315"/>
  <c r="T1315"/>
  <c r="Q1315"/>
  <c r="P1315"/>
  <c r="O1315"/>
  <c r="K1315"/>
  <c r="G1315"/>
  <c r="F1315"/>
  <c r="D1315"/>
  <c r="AF1314"/>
  <c r="AE1314"/>
  <c r="X1314"/>
  <c r="W1314"/>
  <c r="V1314"/>
  <c r="U1314"/>
  <c r="T1314"/>
  <c r="Q1314"/>
  <c r="P1314"/>
  <c r="O1314"/>
  <c r="K1314"/>
  <c r="H1314"/>
  <c r="G1314"/>
  <c r="D1314"/>
  <c r="AF1313"/>
  <c r="AE1313"/>
  <c r="X1313"/>
  <c r="W1313"/>
  <c r="V1313"/>
  <c r="U1313"/>
  <c r="T1313"/>
  <c r="Q1313"/>
  <c r="P1313"/>
  <c r="O1313"/>
  <c r="K1313"/>
  <c r="G1313"/>
  <c r="AC1318" l="1"/>
  <c r="AG1318"/>
  <c r="AC1320"/>
  <c r="AG1320"/>
  <c r="AC1322"/>
  <c r="AG1322"/>
  <c r="AC1327"/>
  <c r="AG1327"/>
  <c r="AC1332"/>
  <c r="AG1332"/>
  <c r="AC1334"/>
  <c r="AG1334"/>
  <c r="AC1336"/>
  <c r="AG1336"/>
  <c r="AC1353"/>
  <c r="AG1353"/>
  <c r="AC1315"/>
  <c r="AG1315"/>
  <c r="AC1317"/>
  <c r="AG1317"/>
  <c r="AC1324"/>
  <c r="AG1324"/>
  <c r="AC1329"/>
  <c r="AG1329"/>
  <c r="AC1338"/>
  <c r="AG1338"/>
  <c r="AC1340"/>
  <c r="AG1340"/>
  <c r="AC1342"/>
  <c r="AG1342"/>
  <c r="AC1344"/>
  <c r="AG1344"/>
  <c r="AC1346"/>
  <c r="AG1346"/>
  <c r="AC1348"/>
  <c r="AG1348"/>
  <c r="AC1350"/>
  <c r="AG1350"/>
  <c r="AC1319"/>
  <c r="AG1319"/>
  <c r="AC1321"/>
  <c r="AG1321"/>
  <c r="AC1323"/>
  <c r="AG1323"/>
  <c r="AC1326"/>
  <c r="AG1326"/>
  <c r="AC1328"/>
  <c r="AG1328"/>
  <c r="AC1333"/>
  <c r="AG1333"/>
  <c r="AC1335"/>
  <c r="AG1335"/>
  <c r="AC1337"/>
  <c r="AG1337"/>
  <c r="AC1352"/>
  <c r="AG1352"/>
  <c r="AC1314"/>
  <c r="AG1314"/>
  <c r="AC1316"/>
  <c r="AG1316"/>
  <c r="AC1325"/>
  <c r="AG1325"/>
  <c r="AC1330"/>
  <c r="AG1330"/>
  <c r="AC1339"/>
  <c r="AG1339"/>
  <c r="AC1341"/>
  <c r="AG1341"/>
  <c r="AC1343"/>
  <c r="AG1343"/>
  <c r="AC1345"/>
  <c r="AG1345"/>
  <c r="AC1347"/>
  <c r="AG1347"/>
  <c r="AC1349"/>
  <c r="AG1349"/>
  <c r="AC1351"/>
  <c r="AG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F1312"/>
  <c r="AE1312"/>
  <c r="X1312"/>
  <c r="W1312"/>
  <c r="V1312"/>
  <c r="U1312"/>
  <c r="T1312"/>
  <c r="Q1312"/>
  <c r="P1312"/>
  <c r="O1312"/>
  <c r="K1312"/>
  <c r="G1312"/>
  <c r="F1312"/>
  <c r="D1312"/>
  <c r="AF1311"/>
  <c r="AE1311"/>
  <c r="X1311"/>
  <c r="W1311"/>
  <c r="V1311"/>
  <c r="U1311"/>
  <c r="T1311"/>
  <c r="Q1311"/>
  <c r="P1311"/>
  <c r="O1311"/>
  <c r="K1311"/>
  <c r="H1311"/>
  <c r="G1311"/>
  <c r="D1311"/>
  <c r="AF1310"/>
  <c r="AE1310"/>
  <c r="X1310"/>
  <c r="W1310"/>
  <c r="V1310"/>
  <c r="U1310"/>
  <c r="T1310"/>
  <c r="Q1310"/>
  <c r="P1310"/>
  <c r="O1310"/>
  <c r="K1310"/>
  <c r="G1310"/>
  <c r="F1310"/>
  <c r="D1310"/>
  <c r="AF1309"/>
  <c r="AE1309"/>
  <c r="X1309"/>
  <c r="W1309"/>
  <c r="V1309"/>
  <c r="U1309"/>
  <c r="T1309"/>
  <c r="Q1309"/>
  <c r="P1309"/>
  <c r="O1309"/>
  <c r="K1309"/>
  <c r="G1309"/>
  <c r="F1309"/>
  <c r="D1309"/>
  <c r="AF1308"/>
  <c r="AE1308"/>
  <c r="X1308"/>
  <c r="W1308"/>
  <c r="V1308"/>
  <c r="U1308"/>
  <c r="T1308"/>
  <c r="Q1308"/>
  <c r="P1308"/>
  <c r="O1308"/>
  <c r="K1308"/>
  <c r="G1308"/>
  <c r="F1308"/>
  <c r="D1308"/>
  <c r="AF1307"/>
  <c r="AE1307"/>
  <c r="X1307"/>
  <c r="W1307"/>
  <c r="V1307"/>
  <c r="U1307"/>
  <c r="T1307"/>
  <c r="Q1307"/>
  <c r="P1307"/>
  <c r="O1307"/>
  <c r="K1307"/>
  <c r="H1307"/>
  <c r="G1307"/>
  <c r="D1307"/>
  <c r="AF1306"/>
  <c r="AE1306"/>
  <c r="X1306"/>
  <c r="W1306"/>
  <c r="V1306"/>
  <c r="U1306"/>
  <c r="T1306"/>
  <c r="Q1306"/>
  <c r="P1306"/>
  <c r="O1306"/>
  <c r="K1306"/>
  <c r="G1306"/>
  <c r="F1306"/>
  <c r="D1306"/>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F1302"/>
  <c r="AE1302"/>
  <c r="X1302"/>
  <c r="W1302"/>
  <c r="V1302"/>
  <c r="U1302"/>
  <c r="T1302"/>
  <c r="Q1302"/>
  <c r="P1302"/>
  <c r="O1302"/>
  <c r="K1302"/>
  <c r="G1302"/>
  <c r="F1302"/>
  <c r="D1302"/>
  <c r="AF1301"/>
  <c r="AE1301"/>
  <c r="X1301"/>
  <c r="W1301"/>
  <c r="V1301"/>
  <c r="U1301"/>
  <c r="T1301"/>
  <c r="Q1301"/>
  <c r="P1301"/>
  <c r="O1301"/>
  <c r="K1301"/>
  <c r="G1301"/>
  <c r="F1301"/>
  <c r="D1301"/>
  <c r="AF1300"/>
  <c r="AE1300"/>
  <c r="X1300"/>
  <c r="W1300"/>
  <c r="V1300"/>
  <c r="U1300"/>
  <c r="T1300"/>
  <c r="Q1300"/>
  <c r="P1300"/>
  <c r="O1300"/>
  <c r="K1300"/>
  <c r="G1300"/>
  <c r="F1300"/>
  <c r="D1300"/>
  <c r="AF1299"/>
  <c r="AE1299"/>
  <c r="X1299"/>
  <c r="W1299"/>
  <c r="V1299"/>
  <c r="U1299"/>
  <c r="T1299"/>
  <c r="Q1299"/>
  <c r="P1299"/>
  <c r="O1299"/>
  <c r="K1299"/>
  <c r="H1299"/>
  <c r="G1299"/>
  <c r="D1299"/>
  <c r="AF1298"/>
  <c r="AE1298"/>
  <c r="X1298"/>
  <c r="W1298"/>
  <c r="V1298"/>
  <c r="U1298"/>
  <c r="T1298"/>
  <c r="Q1298"/>
  <c r="P1298"/>
  <c r="O1298"/>
  <c r="K1298"/>
  <c r="G1298"/>
  <c r="F1298"/>
  <c r="D1298"/>
  <c r="AF1297"/>
  <c r="AE1297"/>
  <c r="X1297"/>
  <c r="W1297"/>
  <c r="V1297"/>
  <c r="U1297"/>
  <c r="T1297"/>
  <c r="Q1297"/>
  <c r="P1297"/>
  <c r="O1297"/>
  <c r="K1297"/>
  <c r="H1297"/>
  <c r="G1297"/>
  <c r="D1297"/>
  <c r="AF1296"/>
  <c r="AE1296"/>
  <c r="X1296"/>
  <c r="W1296"/>
  <c r="V1296"/>
  <c r="U1296"/>
  <c r="T1296"/>
  <c r="Q1296"/>
  <c r="P1296"/>
  <c r="O1296"/>
  <c r="K1296"/>
  <c r="G1296"/>
  <c r="F1296"/>
  <c r="D1296"/>
  <c r="AF1295"/>
  <c r="AE1295"/>
  <c r="X1295"/>
  <c r="W1295"/>
  <c r="V1295"/>
  <c r="U1295"/>
  <c r="T1295"/>
  <c r="Q1295"/>
  <c r="P1295"/>
  <c r="O1295"/>
  <c r="K1295"/>
  <c r="G1295"/>
  <c r="F1295"/>
  <c r="D1295"/>
  <c r="AF1294"/>
  <c r="AE1294"/>
  <c r="X1294"/>
  <c r="W1294"/>
  <c r="V1294"/>
  <c r="U1294"/>
  <c r="T1294"/>
  <c r="Q1294"/>
  <c r="P1294"/>
  <c r="O1294"/>
  <c r="K1294"/>
  <c r="H1294"/>
  <c r="G1294"/>
  <c r="D1294"/>
  <c r="AF1293"/>
  <c r="AE1293"/>
  <c r="X1293"/>
  <c r="W1293"/>
  <c r="V1293"/>
  <c r="U1293"/>
  <c r="T1293"/>
  <c r="Q1293"/>
  <c r="P1293"/>
  <c r="O1293"/>
  <c r="K1293"/>
  <c r="G1293"/>
  <c r="F1293"/>
  <c r="D1293"/>
  <c r="AF1292"/>
  <c r="AE1292"/>
  <c r="X1292"/>
  <c r="W1292"/>
  <c r="V1292"/>
  <c r="U1292"/>
  <c r="T1292"/>
  <c r="Q1292"/>
  <c r="P1292"/>
  <c r="O1292"/>
  <c r="K1292"/>
  <c r="G1292"/>
  <c r="AC1296" l="1"/>
  <c r="AG1296"/>
  <c r="AC1302"/>
  <c r="AG1302"/>
  <c r="AC1304"/>
  <c r="AG1304"/>
  <c r="AC1294"/>
  <c r="AG1294"/>
  <c r="AC1298"/>
  <c r="AG1298"/>
  <c r="AC1300"/>
  <c r="AG1300"/>
  <c r="AC1306"/>
  <c r="AG1306"/>
  <c r="AC1308"/>
  <c r="AG1308"/>
  <c r="AC1310"/>
  <c r="AG1310"/>
  <c r="AC1312"/>
  <c r="AG1312"/>
  <c r="AC1295"/>
  <c r="AG1295"/>
  <c r="AC1297"/>
  <c r="AG1297"/>
  <c r="AC1301"/>
  <c r="AG1301"/>
  <c r="AC1303"/>
  <c r="AG1303"/>
  <c r="AC1293"/>
  <c r="AG1293"/>
  <c r="AC1299"/>
  <c r="AG1299"/>
  <c r="AC1305"/>
  <c r="AG1305"/>
  <c r="AC1307"/>
  <c r="AG1307"/>
  <c r="AC1309"/>
  <c r="AG1309"/>
  <c r="AC1311"/>
  <c r="AG1311"/>
  <c r="AC1313"/>
  <c r="AG1313"/>
  <c r="H1298"/>
  <c r="H1293"/>
  <c r="H1301"/>
  <c r="H1305"/>
  <c r="H1309"/>
  <c r="H1302"/>
  <c r="H1306"/>
  <c r="H1310"/>
  <c r="H1295"/>
  <c r="H1296"/>
  <c r="H1300"/>
  <c r="H1304"/>
  <c r="H1308"/>
  <c r="H1312"/>
  <c r="F1292"/>
  <c r="H1292" s="1"/>
  <c r="D1292"/>
  <c r="AF1291"/>
  <c r="AE1291"/>
  <c r="X1291"/>
  <c r="W1291"/>
  <c r="V1291"/>
  <c r="U1291"/>
  <c r="T1291"/>
  <c r="Q1291"/>
  <c r="P1291"/>
  <c r="O1291"/>
  <c r="K1291"/>
  <c r="G1291"/>
  <c r="F1291"/>
  <c r="D1291"/>
  <c r="AF1290"/>
  <c r="AE1290"/>
  <c r="X1290"/>
  <c r="W1290"/>
  <c r="V1290"/>
  <c r="U1290"/>
  <c r="T1290"/>
  <c r="Q1290"/>
  <c r="P1290"/>
  <c r="O1290"/>
  <c r="K1290"/>
  <c r="G1290"/>
  <c r="F1290"/>
  <c r="D1290"/>
  <c r="AF1289"/>
  <c r="AE1289"/>
  <c r="X1289"/>
  <c r="W1289"/>
  <c r="V1289"/>
  <c r="U1289"/>
  <c r="T1289"/>
  <c r="Q1289"/>
  <c r="P1289"/>
  <c r="O1289"/>
  <c r="K1289"/>
  <c r="G1289"/>
  <c r="F1289"/>
  <c r="D1289"/>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F1284"/>
  <c r="AE1284"/>
  <c r="X1284"/>
  <c r="W1284"/>
  <c r="V1284"/>
  <c r="U1284"/>
  <c r="T1284"/>
  <c r="Q1284"/>
  <c r="P1284"/>
  <c r="O1284"/>
  <c r="K1284"/>
  <c r="G1284"/>
  <c r="F1284"/>
  <c r="D1284"/>
  <c r="AF1283"/>
  <c r="AE1283"/>
  <c r="X1283"/>
  <c r="W1283"/>
  <c r="V1283"/>
  <c r="U1283"/>
  <c r="T1283"/>
  <c r="Q1283"/>
  <c r="P1283"/>
  <c r="O1283"/>
  <c r="K1283"/>
  <c r="G1283"/>
  <c r="F1283"/>
  <c r="D1283"/>
  <c r="AF1282"/>
  <c r="AE1282"/>
  <c r="X1282"/>
  <c r="W1282"/>
  <c r="V1282"/>
  <c r="U1282"/>
  <c r="T1282"/>
  <c r="Q1282"/>
  <c r="P1282"/>
  <c r="O1282"/>
  <c r="K1282"/>
  <c r="G1282"/>
  <c r="F1282"/>
  <c r="D1282"/>
  <c r="AF1281"/>
  <c r="AE1281"/>
  <c r="X1281"/>
  <c r="W1281"/>
  <c r="V1281"/>
  <c r="U1281"/>
  <c r="T1281"/>
  <c r="Q1281"/>
  <c r="P1281"/>
  <c r="O1281"/>
  <c r="K1281"/>
  <c r="G1281"/>
  <c r="F1281"/>
  <c r="D1281"/>
  <c r="AF1280"/>
  <c r="AE1280"/>
  <c r="X1280"/>
  <c r="W1280"/>
  <c r="V1280"/>
  <c r="U1280"/>
  <c r="T1280"/>
  <c r="Q1280"/>
  <c r="P1280"/>
  <c r="O1280"/>
  <c r="K1280"/>
  <c r="G1280"/>
  <c r="F1280"/>
  <c r="D1280"/>
  <c r="AF1279"/>
  <c r="AE1279"/>
  <c r="X1279"/>
  <c r="W1279"/>
  <c r="V1279"/>
  <c r="U1279"/>
  <c r="T1279"/>
  <c r="Q1279"/>
  <c r="P1279"/>
  <c r="O1279"/>
  <c r="K1279"/>
  <c r="G1279"/>
  <c r="F1279"/>
  <c r="D1279"/>
  <c r="AF1278"/>
  <c r="AE1278"/>
  <c r="X1278"/>
  <c r="W1278"/>
  <c r="V1278"/>
  <c r="U1278"/>
  <c r="T1278"/>
  <c r="Q1278"/>
  <c r="P1278"/>
  <c r="O1278"/>
  <c r="K1278"/>
  <c r="H1278"/>
  <c r="G1278"/>
  <c r="D1278"/>
  <c r="AF1277"/>
  <c r="AE1277"/>
  <c r="X1277"/>
  <c r="W1277"/>
  <c r="V1277"/>
  <c r="U1277"/>
  <c r="T1277"/>
  <c r="Q1277"/>
  <c r="P1277"/>
  <c r="O1277"/>
  <c r="K1277"/>
  <c r="G1277"/>
  <c r="F1277"/>
  <c r="D1277"/>
  <c r="AF1276"/>
  <c r="AE1276"/>
  <c r="X1276"/>
  <c r="W1276"/>
  <c r="V1276"/>
  <c r="U1276"/>
  <c r="T1276"/>
  <c r="Q1276"/>
  <c r="P1276"/>
  <c r="O1276"/>
  <c r="K1276"/>
  <c r="G1276"/>
  <c r="F1276"/>
  <c r="D1276"/>
  <c r="AF1275"/>
  <c r="AE1275"/>
  <c r="X1275"/>
  <c r="W1275"/>
  <c r="V1275"/>
  <c r="U1275"/>
  <c r="T1275"/>
  <c r="Q1275"/>
  <c r="P1275"/>
  <c r="O1275"/>
  <c r="K1275"/>
  <c r="G1275"/>
  <c r="F1275"/>
  <c r="D1275"/>
  <c r="AF1274"/>
  <c r="AE1274"/>
  <c r="X1274"/>
  <c r="W1274"/>
  <c r="V1274"/>
  <c r="U1274"/>
  <c r="T1274"/>
  <c r="Q1274"/>
  <c r="P1274"/>
  <c r="O1274"/>
  <c r="K1274"/>
  <c r="H1274"/>
  <c r="G1274"/>
  <c r="D1274"/>
  <c r="AF1273"/>
  <c r="AE1273"/>
  <c r="X1273"/>
  <c r="W1273"/>
  <c r="V1273"/>
  <c r="U1273"/>
  <c r="T1273"/>
  <c r="Q1273"/>
  <c r="P1273"/>
  <c r="O1273"/>
  <c r="K1273"/>
  <c r="G1273"/>
  <c r="F1273"/>
  <c r="D1273"/>
  <c r="AF1272"/>
  <c r="AE1272"/>
  <c r="X1272"/>
  <c r="W1272"/>
  <c r="V1272"/>
  <c r="U1272"/>
  <c r="T1272"/>
  <c r="Q1272"/>
  <c r="P1272"/>
  <c r="O1272"/>
  <c r="K1272"/>
  <c r="G1272"/>
  <c r="AC1274" l="1"/>
  <c r="AG1274"/>
  <c r="AC1276"/>
  <c r="AG1276"/>
  <c r="AC1278"/>
  <c r="AG1278"/>
  <c r="AC1280"/>
  <c r="AG1280"/>
  <c r="AC1282"/>
  <c r="AG1282"/>
  <c r="AC1284"/>
  <c r="AG1284"/>
  <c r="AC1286"/>
  <c r="AG1286"/>
  <c r="AC1288"/>
  <c r="AG1288"/>
  <c r="AC1290"/>
  <c r="AG1290"/>
  <c r="AC1292"/>
  <c r="AG1292"/>
  <c r="AC1273"/>
  <c r="AG1273"/>
  <c r="AC1275"/>
  <c r="AG1275"/>
  <c r="AC1277"/>
  <c r="AG1277"/>
  <c r="AC1279"/>
  <c r="AG1279"/>
  <c r="AC1281"/>
  <c r="AG1281"/>
  <c r="AC1283"/>
  <c r="AG1283"/>
  <c r="AC1285"/>
  <c r="AG1285"/>
  <c r="AC1287"/>
  <c r="AG1287"/>
  <c r="AC1289"/>
  <c r="AG1289"/>
  <c r="AC1291"/>
  <c r="AG1291"/>
  <c r="H1273"/>
  <c r="H1276"/>
  <c r="H1277"/>
  <c r="H1280"/>
  <c r="H1284"/>
  <c r="H1281"/>
  <c r="H1285"/>
  <c r="H1290"/>
  <c r="H1287"/>
  <c r="H1291"/>
  <c r="H1288"/>
  <c r="H1289"/>
  <c r="H1282"/>
  <c r="H1279"/>
  <c r="H1283"/>
  <c r="H1275"/>
  <c r="F1272"/>
  <c r="H1272" s="1"/>
  <c r="D1272"/>
  <c r="AF1271"/>
  <c r="AE1271"/>
  <c r="X1271"/>
  <c r="W1271"/>
  <c r="V1271"/>
  <c r="U1271"/>
  <c r="T1271"/>
  <c r="Q1271"/>
  <c r="P1271"/>
  <c r="O1271"/>
  <c r="K1271"/>
  <c r="G1271"/>
  <c r="F1271"/>
  <c r="D1271"/>
  <c r="AF1270"/>
  <c r="AE1270"/>
  <c r="X1270"/>
  <c r="W1270"/>
  <c r="V1270"/>
  <c r="U1270"/>
  <c r="T1270"/>
  <c r="Q1270"/>
  <c r="P1270"/>
  <c r="O1270"/>
  <c r="K1270"/>
  <c r="G1270"/>
  <c r="F1270"/>
  <c r="D1270"/>
  <c r="AF1269"/>
  <c r="AE1269"/>
  <c r="X1269"/>
  <c r="W1269"/>
  <c r="V1269"/>
  <c r="U1269"/>
  <c r="T1269"/>
  <c r="Q1269"/>
  <c r="P1269"/>
  <c r="O1269"/>
  <c r="K1269"/>
  <c r="G1269"/>
  <c r="AC1270" l="1"/>
  <c r="AG1270"/>
  <c r="AC1272"/>
  <c r="AG1272"/>
  <c r="AC1271"/>
  <c r="AG1271"/>
  <c r="H1271"/>
  <c r="H1270"/>
  <c r="F1269"/>
  <c r="H1269" s="1"/>
  <c r="D1269"/>
  <c r="AF1268"/>
  <c r="AE1268"/>
  <c r="X1268"/>
  <c r="W1268"/>
  <c r="V1268"/>
  <c r="U1268"/>
  <c r="T1268"/>
  <c r="Q1268"/>
  <c r="P1268"/>
  <c r="O1268"/>
  <c r="K1268"/>
  <c r="G1268"/>
  <c r="F1268"/>
  <c r="D1268"/>
  <c r="AF1267"/>
  <c r="AE1267"/>
  <c r="X1267"/>
  <c r="W1267"/>
  <c r="V1267"/>
  <c r="U1267"/>
  <c r="T1267"/>
  <c r="Q1267"/>
  <c r="P1267"/>
  <c r="O1267"/>
  <c r="K1267"/>
  <c r="G1267"/>
  <c r="F1267"/>
  <c r="D1267"/>
  <c r="AF1266"/>
  <c r="AE1266"/>
  <c r="X1266"/>
  <c r="W1266"/>
  <c r="V1266"/>
  <c r="U1266"/>
  <c r="T1266"/>
  <c r="Q1266"/>
  <c r="P1266"/>
  <c r="O1266"/>
  <c r="K1266"/>
  <c r="G1266"/>
  <c r="F1266"/>
  <c r="D1266"/>
  <c r="AF1265"/>
  <c r="AE1265"/>
  <c r="X1265"/>
  <c r="W1265"/>
  <c r="V1265"/>
  <c r="U1265"/>
  <c r="T1265"/>
  <c r="Q1265"/>
  <c r="P1265"/>
  <c r="O1265"/>
  <c r="K1265"/>
  <c r="G1265"/>
  <c r="F1265"/>
  <c r="D1265"/>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F1261"/>
  <c r="AE1261"/>
  <c r="X1261"/>
  <c r="W1261"/>
  <c r="V1261"/>
  <c r="U1261"/>
  <c r="T1261"/>
  <c r="Q1261"/>
  <c r="P1261"/>
  <c r="O1261"/>
  <c r="K1261"/>
  <c r="G1261"/>
  <c r="F1261"/>
  <c r="D1261"/>
  <c r="AF1260"/>
  <c r="AE1260"/>
  <c r="X1260"/>
  <c r="W1260"/>
  <c r="V1260"/>
  <c r="U1260"/>
  <c r="T1260"/>
  <c r="Q1260"/>
  <c r="P1260"/>
  <c r="O1260"/>
  <c r="K1260"/>
  <c r="G1260"/>
  <c r="F1260"/>
  <c r="D1260"/>
  <c r="AF1259"/>
  <c r="AE1259"/>
  <c r="X1259"/>
  <c r="W1259"/>
  <c r="V1259"/>
  <c r="U1259"/>
  <c r="T1259"/>
  <c r="Q1259"/>
  <c r="P1259"/>
  <c r="O1259"/>
  <c r="K1259"/>
  <c r="G1259"/>
  <c r="F1259"/>
  <c r="D1259"/>
  <c r="AF1258"/>
  <c r="AE1258"/>
  <c r="X1258"/>
  <c r="W1258"/>
  <c r="V1258"/>
  <c r="U1258"/>
  <c r="T1258"/>
  <c r="Q1258"/>
  <c r="P1258"/>
  <c r="O1258"/>
  <c r="K1258"/>
  <c r="G1258"/>
  <c r="F1258"/>
  <c r="D1258"/>
  <c r="AF1257"/>
  <c r="AE1257"/>
  <c r="X1257"/>
  <c r="W1257"/>
  <c r="V1257"/>
  <c r="U1257"/>
  <c r="T1257"/>
  <c r="Q1257"/>
  <c r="P1257"/>
  <c r="O1257"/>
  <c r="K1257"/>
  <c r="H1257"/>
  <c r="G1257"/>
  <c r="D1257"/>
  <c r="AF1256"/>
  <c r="AE1256"/>
  <c r="X1256"/>
  <c r="W1256"/>
  <c r="V1256"/>
  <c r="U1256"/>
  <c r="T1256"/>
  <c r="Q1256"/>
  <c r="P1256"/>
  <c r="O1256"/>
  <c r="K1256"/>
  <c r="G1256"/>
  <c r="F1256"/>
  <c r="D1256"/>
  <c r="AF1255"/>
  <c r="AE1255"/>
  <c r="X1255"/>
  <c r="W1255"/>
  <c r="V1255"/>
  <c r="U1255"/>
  <c r="T1255"/>
  <c r="Q1255"/>
  <c r="P1255"/>
  <c r="O1255"/>
  <c r="K1255"/>
  <c r="D1255"/>
  <c r="AF1254"/>
  <c r="AE1254"/>
  <c r="X1254"/>
  <c r="W1254"/>
  <c r="V1254"/>
  <c r="U1254"/>
  <c r="T1254"/>
  <c r="Q1254"/>
  <c r="P1254"/>
  <c r="O1254"/>
  <c r="K1254"/>
  <c r="G1254"/>
  <c r="F1254"/>
  <c r="D1254"/>
  <c r="AF1253"/>
  <c r="AE1253"/>
  <c r="X1253"/>
  <c r="W1253"/>
  <c r="V1253"/>
  <c r="U1253"/>
  <c r="T1253"/>
  <c r="Q1253"/>
  <c r="P1253"/>
  <c r="O1253"/>
  <c r="K1253"/>
  <c r="H1253"/>
  <c r="G1253"/>
  <c r="D1253"/>
  <c r="AF1252"/>
  <c r="AE1252"/>
  <c r="X1252"/>
  <c r="W1252"/>
  <c r="V1252"/>
  <c r="U1252"/>
  <c r="T1252"/>
  <c r="Q1252"/>
  <c r="P1252"/>
  <c r="O1252"/>
  <c r="K1252"/>
  <c r="G1252"/>
  <c r="F1252"/>
  <c r="D1252"/>
  <c r="AF1251"/>
  <c r="AE1251"/>
  <c r="X1251"/>
  <c r="W1251"/>
  <c r="V1251"/>
  <c r="U1251"/>
  <c r="T1251"/>
  <c r="Q1251"/>
  <c r="P1251"/>
  <c r="O1251"/>
  <c r="K1251"/>
  <c r="G1251"/>
  <c r="F1251"/>
  <c r="D1251"/>
  <c r="AF1250"/>
  <c r="AE1250"/>
  <c r="X1250"/>
  <c r="W1250"/>
  <c r="V1250"/>
  <c r="U1250"/>
  <c r="T1250"/>
  <c r="Q1250"/>
  <c r="P1250"/>
  <c r="O1250"/>
  <c r="K1250"/>
  <c r="G1250"/>
  <c r="F1250"/>
  <c r="D1250"/>
  <c r="AF1249"/>
  <c r="AE1249"/>
  <c r="X1249"/>
  <c r="W1249"/>
  <c r="V1249"/>
  <c r="U1249"/>
  <c r="T1249"/>
  <c r="Q1249"/>
  <c r="P1249"/>
  <c r="O1249"/>
  <c r="K1249"/>
  <c r="G1249"/>
  <c r="F1249"/>
  <c r="D1249"/>
  <c r="AF1248"/>
  <c r="AE1248"/>
  <c r="X1248"/>
  <c r="W1248"/>
  <c r="V1248"/>
  <c r="U1248"/>
  <c r="T1248"/>
  <c r="Q1248"/>
  <c r="P1248"/>
  <c r="O1248"/>
  <c r="K1248"/>
  <c r="G1248"/>
  <c r="F1248"/>
  <c r="D1248"/>
  <c r="AF1247"/>
  <c r="AE1247"/>
  <c r="X1247"/>
  <c r="W1247"/>
  <c r="V1247"/>
  <c r="U1247"/>
  <c r="T1247"/>
  <c r="Q1247"/>
  <c r="P1247"/>
  <c r="O1247"/>
  <c r="K1247"/>
  <c r="G1247"/>
  <c r="F1247"/>
  <c r="D1247"/>
  <c r="AF1246"/>
  <c r="AE1246"/>
  <c r="X1246"/>
  <c r="W1246"/>
  <c r="V1246"/>
  <c r="U1246"/>
  <c r="T1246"/>
  <c r="Q1246"/>
  <c r="P1246"/>
  <c r="O1246"/>
  <c r="K1246"/>
  <c r="G1246"/>
  <c r="F1246"/>
  <c r="D1246"/>
  <c r="AF1245"/>
  <c r="AE1245"/>
  <c r="X1245"/>
  <c r="W1245"/>
  <c r="V1245"/>
  <c r="U1245"/>
  <c r="T1245"/>
  <c r="Q1245"/>
  <c r="P1245"/>
  <c r="O1245"/>
  <c r="K1245"/>
  <c r="G1245"/>
  <c r="F1245"/>
  <c r="D1245"/>
  <c r="AF1244"/>
  <c r="AE1244"/>
  <c r="X1244"/>
  <c r="W1244"/>
  <c r="V1244"/>
  <c r="U1244"/>
  <c r="T1244"/>
  <c r="Q1244"/>
  <c r="P1244"/>
  <c r="O1244"/>
  <c r="K1244"/>
  <c r="G1244"/>
  <c r="F1244"/>
  <c r="D1244"/>
  <c r="AF1243"/>
  <c r="AE1243"/>
  <c r="X1243"/>
  <c r="W1243"/>
  <c r="V1243"/>
  <c r="U1243"/>
  <c r="T1243"/>
  <c r="Q1243"/>
  <c r="P1243"/>
  <c r="O1243"/>
  <c r="K1243"/>
  <c r="G1243"/>
  <c r="F1243"/>
  <c r="D1243"/>
  <c r="AF1242"/>
  <c r="AE1242"/>
  <c r="X1242"/>
  <c r="W1242"/>
  <c r="V1242"/>
  <c r="U1242"/>
  <c r="T1242"/>
  <c r="Q1242"/>
  <c r="P1242"/>
  <c r="O1242"/>
  <c r="K1242"/>
  <c r="G1242"/>
  <c r="F1242"/>
  <c r="D1242"/>
  <c r="AF1241"/>
  <c r="AE1241"/>
  <c r="X1241"/>
  <c r="W1241"/>
  <c r="V1241"/>
  <c r="U1241"/>
  <c r="T1241"/>
  <c r="Q1241"/>
  <c r="P1241"/>
  <c r="O1241"/>
  <c r="K1241"/>
  <c r="G1241"/>
  <c r="F1241"/>
  <c r="D1241"/>
  <c r="AF1240"/>
  <c r="AE1240"/>
  <c r="X1240"/>
  <c r="W1240"/>
  <c r="V1240"/>
  <c r="U1240"/>
  <c r="T1240"/>
  <c r="Q1240"/>
  <c r="P1240"/>
  <c r="O1240"/>
  <c r="K1240"/>
  <c r="G1240"/>
  <c r="F1240"/>
  <c r="D1240"/>
  <c r="AF1239"/>
  <c r="AE1239"/>
  <c r="X1239"/>
  <c r="W1239"/>
  <c r="V1239"/>
  <c r="U1239"/>
  <c r="T1239"/>
  <c r="Q1239"/>
  <c r="P1239"/>
  <c r="O1239"/>
  <c r="K1239"/>
  <c r="G1239"/>
  <c r="F1239"/>
  <c r="D1239"/>
  <c r="AF1238"/>
  <c r="AE1238"/>
  <c r="X1238"/>
  <c r="W1238"/>
  <c r="V1238"/>
  <c r="U1238"/>
  <c r="T1238"/>
  <c r="Q1238"/>
  <c r="P1238"/>
  <c r="O1238"/>
  <c r="K1238"/>
  <c r="G1238"/>
  <c r="F1238"/>
  <c r="D1238"/>
  <c r="AF1237"/>
  <c r="AE1237"/>
  <c r="X1237"/>
  <c r="W1237"/>
  <c r="V1237"/>
  <c r="U1237"/>
  <c r="T1237"/>
  <c r="Q1237"/>
  <c r="P1237"/>
  <c r="O1237"/>
  <c r="K1237"/>
  <c r="G1237"/>
  <c r="F1237"/>
  <c r="D1237"/>
  <c r="AF1236"/>
  <c r="AE1236"/>
  <c r="X1236"/>
  <c r="W1236"/>
  <c r="V1236"/>
  <c r="U1236"/>
  <c r="T1236"/>
  <c r="Q1236"/>
  <c r="P1236"/>
  <c r="O1236"/>
  <c r="K1236"/>
  <c r="G1236"/>
  <c r="F1236"/>
  <c r="D1236"/>
  <c r="AF1235"/>
  <c r="AE1235"/>
  <c r="X1235"/>
  <c r="W1235"/>
  <c r="V1235"/>
  <c r="U1235"/>
  <c r="T1235"/>
  <c r="Q1235"/>
  <c r="P1235"/>
  <c r="O1235"/>
  <c r="K1235"/>
  <c r="G1235"/>
  <c r="F1235"/>
  <c r="D1235"/>
  <c r="AF1234"/>
  <c r="AE1234"/>
  <c r="X1234"/>
  <c r="W1234"/>
  <c r="V1234"/>
  <c r="U1234"/>
  <c r="T1234"/>
  <c r="Q1234"/>
  <c r="P1234"/>
  <c r="O1234"/>
  <c r="K1234"/>
  <c r="G1234"/>
  <c r="F1234"/>
  <c r="D1234"/>
  <c r="AF1233"/>
  <c r="AE1233"/>
  <c r="X1233"/>
  <c r="W1233"/>
  <c r="V1233"/>
  <c r="U1233"/>
  <c r="T1233"/>
  <c r="Q1233"/>
  <c r="P1233"/>
  <c r="O1233"/>
  <c r="K1233"/>
  <c r="G1233"/>
  <c r="F1233"/>
  <c r="D1233"/>
  <c r="AF1232"/>
  <c r="AF1231"/>
  <c r="AE1231"/>
  <c r="X1231"/>
  <c r="W1231"/>
  <c r="V1231"/>
  <c r="U1231"/>
  <c r="T1231"/>
  <c r="Q1231"/>
  <c r="P1231"/>
  <c r="O1231"/>
  <c r="K1231"/>
  <c r="G1231"/>
  <c r="F1231"/>
  <c r="D1231"/>
  <c r="AF1230"/>
  <c r="AE1230"/>
  <c r="X1230"/>
  <c r="W1230"/>
  <c r="V1230"/>
  <c r="U1230"/>
  <c r="T1230"/>
  <c r="Q1230"/>
  <c r="P1230"/>
  <c r="O1230"/>
  <c r="K1230"/>
  <c r="G1230"/>
  <c r="F1230"/>
  <c r="D1230"/>
  <c r="AF1229"/>
  <c r="AE1229"/>
  <c r="X1229"/>
  <c r="W1229"/>
  <c r="V1229"/>
  <c r="U1229"/>
  <c r="T1229"/>
  <c r="Q1229"/>
  <c r="P1229"/>
  <c r="O1229"/>
  <c r="K1229"/>
  <c r="G1229"/>
  <c r="F1229"/>
  <c r="D1229"/>
  <c r="AF1228"/>
  <c r="AE1228"/>
  <c r="X1228"/>
  <c r="W1228"/>
  <c r="V1228"/>
  <c r="U1228"/>
  <c r="T1228"/>
  <c r="Q1228"/>
  <c r="P1228"/>
  <c r="O1228"/>
  <c r="K1228"/>
  <c r="G1228"/>
  <c r="AC1233" l="1"/>
  <c r="AG1233"/>
  <c r="AC1230"/>
  <c r="AG1230"/>
  <c r="AC1234"/>
  <c r="AG1234"/>
  <c r="AC1236"/>
  <c r="AG1236"/>
  <c r="AC1238"/>
  <c r="AG1238"/>
  <c r="AC1240"/>
  <c r="AG1240"/>
  <c r="AC1242"/>
  <c r="AG1242"/>
  <c r="AC1244"/>
  <c r="AG1244"/>
  <c r="AC1246"/>
  <c r="AG1246"/>
  <c r="AC1248"/>
  <c r="AG1248"/>
  <c r="AC1250"/>
  <c r="AG1250"/>
  <c r="AC1252"/>
  <c r="AG1252"/>
  <c r="AC1254"/>
  <c r="AG1254"/>
  <c r="AC1257"/>
  <c r="AG1257"/>
  <c r="AC1259"/>
  <c r="AG1259"/>
  <c r="AC1261"/>
  <c r="AG1261"/>
  <c r="AC1263"/>
  <c r="AG1263"/>
  <c r="AC1265"/>
  <c r="AG1265"/>
  <c r="AC1267"/>
  <c r="AG1267"/>
  <c r="AC1269"/>
  <c r="AG1269"/>
  <c r="AC1229"/>
  <c r="AG1229"/>
  <c r="AC1231"/>
  <c r="AG1231"/>
  <c r="AC1235"/>
  <c r="AG1235"/>
  <c r="AC1237"/>
  <c r="AG1237"/>
  <c r="AC1239"/>
  <c r="AG1239"/>
  <c r="AC1241"/>
  <c r="AG1241"/>
  <c r="AC1243"/>
  <c r="AG1243"/>
  <c r="AC1245"/>
  <c r="AG1245"/>
  <c r="AC1247"/>
  <c r="AG1247"/>
  <c r="AC1249"/>
  <c r="AG1249"/>
  <c r="AC1251"/>
  <c r="AG1251"/>
  <c r="AC1253"/>
  <c r="AG1253"/>
  <c r="AC1255"/>
  <c r="AG1255"/>
  <c r="AC1256"/>
  <c r="AG1256"/>
  <c r="AC1258"/>
  <c r="AG1258"/>
  <c r="AC1260"/>
  <c r="AG1260"/>
  <c r="AC1262"/>
  <c r="AG1262"/>
  <c r="AC1264"/>
  <c r="AG1264"/>
  <c r="AC1266"/>
  <c r="AG1266"/>
  <c r="AC1268"/>
  <c r="AG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F1226"/>
  <c r="AE1226"/>
  <c r="X1226"/>
  <c r="W1226"/>
  <c r="V1226"/>
  <c r="U1226"/>
  <c r="T1226"/>
  <c r="Q1226"/>
  <c r="P1226"/>
  <c r="O1226"/>
  <c r="K1226"/>
  <c r="G1226"/>
  <c r="F1226"/>
  <c r="D1226"/>
  <c r="AF1225"/>
  <c r="AE1225"/>
  <c r="X1225"/>
  <c r="W1225"/>
  <c r="V1225"/>
  <c r="U1225"/>
  <c r="T1225"/>
  <c r="Q1225"/>
  <c r="P1225"/>
  <c r="O1225"/>
  <c r="K1225"/>
  <c r="H1225"/>
  <c r="G1225"/>
  <c r="D1225"/>
  <c r="AF1224"/>
  <c r="AE1224"/>
  <c r="X1224"/>
  <c r="W1224"/>
  <c r="V1224"/>
  <c r="U1224"/>
  <c r="T1224"/>
  <c r="Q1224"/>
  <c r="P1224"/>
  <c r="O1224"/>
  <c r="K1224"/>
  <c r="G1224"/>
  <c r="F1224"/>
  <c r="D1224"/>
  <c r="AF1223"/>
  <c r="AE1223"/>
  <c r="X1223"/>
  <c r="W1223"/>
  <c r="V1223"/>
  <c r="U1223"/>
  <c r="T1223"/>
  <c r="Q1223"/>
  <c r="P1223"/>
  <c r="O1223"/>
  <c r="K1223"/>
  <c r="H1223"/>
  <c r="G1223"/>
  <c r="D1223"/>
  <c r="AF1222"/>
  <c r="AE1222"/>
  <c r="X1222"/>
  <c r="W1222"/>
  <c r="V1222"/>
  <c r="U1222"/>
  <c r="T1222"/>
  <c r="Q1222"/>
  <c r="P1222"/>
  <c r="O1222"/>
  <c r="K1222"/>
  <c r="G1222"/>
  <c r="F1222"/>
  <c r="D1222"/>
  <c r="AF1221"/>
  <c r="AE1221"/>
  <c r="X1221"/>
  <c r="W1221"/>
  <c r="V1221"/>
  <c r="U1221"/>
  <c r="T1221"/>
  <c r="Q1221"/>
  <c r="P1221"/>
  <c r="O1221"/>
  <c r="K1221"/>
  <c r="H1221"/>
  <c r="G1221"/>
  <c r="D1221"/>
  <c r="AF1220"/>
  <c r="AE1220"/>
  <c r="X1220"/>
  <c r="W1220"/>
  <c r="V1220"/>
  <c r="U1220"/>
  <c r="T1220"/>
  <c r="Q1220"/>
  <c r="P1220"/>
  <c r="O1220"/>
  <c r="K1220"/>
  <c r="G1220"/>
  <c r="F1220"/>
  <c r="D1220"/>
  <c r="AF1219"/>
  <c r="AE1219"/>
  <c r="X1219"/>
  <c r="W1219"/>
  <c r="V1219"/>
  <c r="U1219"/>
  <c r="T1219"/>
  <c r="Q1219"/>
  <c r="P1219"/>
  <c r="O1219"/>
  <c r="K1219"/>
  <c r="G1219"/>
  <c r="F1219"/>
  <c r="D1219"/>
  <c r="AF1218"/>
  <c r="AE1218"/>
  <c r="X1218"/>
  <c r="W1218"/>
  <c r="V1218"/>
  <c r="U1218"/>
  <c r="T1218"/>
  <c r="Q1218"/>
  <c r="P1218"/>
  <c r="O1218"/>
  <c r="K1218"/>
  <c r="G1218"/>
  <c r="F1218"/>
  <c r="D1218"/>
  <c r="AF1217"/>
  <c r="AE1217"/>
  <c r="X1217"/>
  <c r="W1217"/>
  <c r="V1217"/>
  <c r="U1217"/>
  <c r="T1217"/>
  <c r="Q1217"/>
  <c r="P1217"/>
  <c r="O1217"/>
  <c r="K1217"/>
  <c r="G1217"/>
  <c r="F1217"/>
  <c r="D1217"/>
  <c r="AF1216"/>
  <c r="AE1216"/>
  <c r="X1216"/>
  <c r="W1216"/>
  <c r="V1216"/>
  <c r="U1216"/>
  <c r="T1216"/>
  <c r="Q1216"/>
  <c r="P1216"/>
  <c r="O1216"/>
  <c r="K1216"/>
  <c r="H1216"/>
  <c r="G1216"/>
  <c r="D1216"/>
  <c r="AF1215"/>
  <c r="AE1215"/>
  <c r="X1215"/>
  <c r="W1215"/>
  <c r="V1215"/>
  <c r="U1215"/>
  <c r="T1215"/>
  <c r="Q1215"/>
  <c r="P1215"/>
  <c r="O1215"/>
  <c r="K1215"/>
  <c r="G1215"/>
  <c r="F1215"/>
  <c r="D1215"/>
  <c r="AF1214"/>
  <c r="AE1214"/>
  <c r="X1214"/>
  <c r="W1214"/>
  <c r="V1214"/>
  <c r="U1214"/>
  <c r="T1214"/>
  <c r="Q1214"/>
  <c r="P1214"/>
  <c r="O1214"/>
  <c r="K1214"/>
  <c r="G1214"/>
  <c r="F1214"/>
  <c r="D1214"/>
  <c r="AF1213"/>
  <c r="AE1213"/>
  <c r="X1213"/>
  <c r="W1213"/>
  <c r="V1213"/>
  <c r="U1213"/>
  <c r="T1213"/>
  <c r="Q1213"/>
  <c r="P1213"/>
  <c r="O1213"/>
  <c r="K1213"/>
  <c r="G1213"/>
  <c r="F1213"/>
  <c r="D1213"/>
  <c r="AF1212"/>
  <c r="AE1212"/>
  <c r="X1212"/>
  <c r="W1212"/>
  <c r="V1212"/>
  <c r="U1212"/>
  <c r="T1212"/>
  <c r="Q1212"/>
  <c r="P1212"/>
  <c r="O1212"/>
  <c r="K1212"/>
  <c r="H1212"/>
  <c r="G1212"/>
  <c r="D1212"/>
  <c r="AF1211"/>
  <c r="AE1211"/>
  <c r="X1211"/>
  <c r="W1211"/>
  <c r="V1211"/>
  <c r="U1211"/>
  <c r="T1211"/>
  <c r="Q1211"/>
  <c r="P1211"/>
  <c r="O1211"/>
  <c r="K1211"/>
  <c r="G1211"/>
  <c r="F1211"/>
  <c r="D1211"/>
  <c r="AF1210"/>
  <c r="AE1210"/>
  <c r="X1210"/>
  <c r="W1210"/>
  <c r="V1210"/>
  <c r="U1210"/>
  <c r="T1210"/>
  <c r="Q1210"/>
  <c r="P1210"/>
  <c r="O1210"/>
  <c r="K1210"/>
  <c r="G1210"/>
  <c r="F1210"/>
  <c r="D1210"/>
  <c r="AF1209"/>
  <c r="AE1209"/>
  <c r="X1209"/>
  <c r="W1209"/>
  <c r="V1209"/>
  <c r="U1209"/>
  <c r="T1209"/>
  <c r="Q1209"/>
  <c r="P1209"/>
  <c r="O1209"/>
  <c r="K1209"/>
  <c r="G1209"/>
  <c r="F1209"/>
  <c r="D1209"/>
  <c r="AF1208"/>
  <c r="AE1208"/>
  <c r="X1208"/>
  <c r="W1208"/>
  <c r="V1208"/>
  <c r="U1208"/>
  <c r="T1208"/>
  <c r="Q1208"/>
  <c r="P1208"/>
  <c r="O1208"/>
  <c r="K1208"/>
  <c r="G1208"/>
  <c r="F1208"/>
  <c r="D1208"/>
  <c r="AF1207"/>
  <c r="AE1207"/>
  <c r="X1207"/>
  <c r="W1207"/>
  <c r="V1207"/>
  <c r="U1207"/>
  <c r="T1207"/>
  <c r="Q1207"/>
  <c r="P1207"/>
  <c r="O1207"/>
  <c r="K1207"/>
  <c r="G1207"/>
  <c r="F1207"/>
  <c r="D1207"/>
  <c r="AF1206"/>
  <c r="AE1206"/>
  <c r="X1206"/>
  <c r="W1206"/>
  <c r="V1206"/>
  <c r="U1206"/>
  <c r="T1206"/>
  <c r="Q1206"/>
  <c r="P1206"/>
  <c r="O1206"/>
  <c r="K1206"/>
  <c r="G1206"/>
  <c r="F1206"/>
  <c r="D1206"/>
  <c r="AF1205"/>
  <c r="AE1205"/>
  <c r="X1205"/>
  <c r="W1205"/>
  <c r="V1205"/>
  <c r="U1205"/>
  <c r="T1205"/>
  <c r="Q1205"/>
  <c r="P1205"/>
  <c r="O1205"/>
  <c r="K1205"/>
  <c r="G1205"/>
  <c r="F1205"/>
  <c r="D1205"/>
  <c r="AF1204"/>
  <c r="AE1204"/>
  <c r="X1204"/>
  <c r="W1204"/>
  <c r="V1204"/>
  <c r="U1204"/>
  <c r="T1204"/>
  <c r="Q1204"/>
  <c r="P1204"/>
  <c r="O1204"/>
  <c r="K1204"/>
  <c r="G1204"/>
  <c r="F1204"/>
  <c r="D1204"/>
  <c r="AF1203"/>
  <c r="AE1203"/>
  <c r="X1203"/>
  <c r="W1203"/>
  <c r="V1203"/>
  <c r="U1203"/>
  <c r="T1203"/>
  <c r="Q1203"/>
  <c r="P1203"/>
  <c r="O1203"/>
  <c r="K1203"/>
  <c r="H1203"/>
  <c r="G1203"/>
  <c r="D1203"/>
  <c r="AF1202"/>
  <c r="AE1202"/>
  <c r="X1202"/>
  <c r="W1202"/>
  <c r="V1202"/>
  <c r="U1202"/>
  <c r="T1202"/>
  <c r="Q1202"/>
  <c r="P1202"/>
  <c r="O1202"/>
  <c r="K1202"/>
  <c r="G1202"/>
  <c r="F1202"/>
  <c r="D1202"/>
  <c r="AF1201"/>
  <c r="AE1201"/>
  <c r="X1201"/>
  <c r="W1201"/>
  <c r="V1201"/>
  <c r="U1201"/>
  <c r="T1201"/>
  <c r="Q1201"/>
  <c r="P1201"/>
  <c r="O1201"/>
  <c r="K1201"/>
  <c r="G1201"/>
  <c r="F1201"/>
  <c r="D1201"/>
  <c r="AF1200"/>
  <c r="AE1200"/>
  <c r="X1200"/>
  <c r="W1200"/>
  <c r="V1200"/>
  <c r="U1200"/>
  <c r="T1200"/>
  <c r="Q1200"/>
  <c r="P1200"/>
  <c r="O1200"/>
  <c r="K1200"/>
  <c r="G1200"/>
  <c r="F1200"/>
  <c r="D1200"/>
  <c r="AF1199"/>
  <c r="AE1199"/>
  <c r="X1199"/>
  <c r="W1199"/>
  <c r="V1199"/>
  <c r="U1199"/>
  <c r="T1199"/>
  <c r="Q1199"/>
  <c r="P1199"/>
  <c r="O1199"/>
  <c r="K1199"/>
  <c r="G1199"/>
  <c r="F1199"/>
  <c r="D1199"/>
  <c r="AF1198"/>
  <c r="AE1198"/>
  <c r="X1198"/>
  <c r="W1198"/>
  <c r="V1198"/>
  <c r="U1198"/>
  <c r="T1198"/>
  <c r="Q1198"/>
  <c r="P1198"/>
  <c r="O1198"/>
  <c r="K1198"/>
  <c r="G1198"/>
  <c r="F1198"/>
  <c r="D1198"/>
  <c r="AF1197"/>
  <c r="AE1197"/>
  <c r="X1197"/>
  <c r="W1197"/>
  <c r="V1197"/>
  <c r="U1197"/>
  <c r="T1197"/>
  <c r="Q1197"/>
  <c r="P1197"/>
  <c r="O1197"/>
  <c r="K1197"/>
  <c r="G1197"/>
  <c r="F1197"/>
  <c r="D1197"/>
  <c r="AF1196"/>
  <c r="AE1196"/>
  <c r="X1196"/>
  <c r="W1196"/>
  <c r="V1196"/>
  <c r="U1196"/>
  <c r="T1196"/>
  <c r="Q1196"/>
  <c r="P1196"/>
  <c r="O1196"/>
  <c r="K1196"/>
  <c r="G1196"/>
  <c r="F1196"/>
  <c r="D1196"/>
  <c r="AF1195"/>
  <c r="AE1195"/>
  <c r="X1195"/>
  <c r="W1195"/>
  <c r="V1195"/>
  <c r="U1195"/>
  <c r="T1195"/>
  <c r="Q1195"/>
  <c r="P1195"/>
  <c r="O1195"/>
  <c r="K1195"/>
  <c r="G1195"/>
  <c r="F1195"/>
  <c r="D1195"/>
  <c r="AF1194"/>
  <c r="AE1194"/>
  <c r="X1194"/>
  <c r="W1194"/>
  <c r="V1194"/>
  <c r="U1194"/>
  <c r="T1194"/>
  <c r="Q1194"/>
  <c r="P1194"/>
  <c r="O1194"/>
  <c r="K1194"/>
  <c r="G1194"/>
  <c r="F1194"/>
  <c r="D1194"/>
  <c r="AF1193"/>
  <c r="AE1193"/>
  <c r="X1193"/>
  <c r="W1193"/>
  <c r="V1193"/>
  <c r="U1193"/>
  <c r="T1193"/>
  <c r="Q1193"/>
  <c r="P1193"/>
  <c r="O1193"/>
  <c r="K1193"/>
  <c r="H1193"/>
  <c r="G1193"/>
  <c r="D1193"/>
  <c r="AF1192"/>
  <c r="AE1192"/>
  <c r="X1192"/>
  <c r="W1192"/>
  <c r="V1192"/>
  <c r="U1192"/>
  <c r="T1192"/>
  <c r="Q1192"/>
  <c r="P1192"/>
  <c r="O1192"/>
  <c r="K1192"/>
  <c r="G1192"/>
  <c r="F1192"/>
  <c r="D1192"/>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F1185"/>
  <c r="AE1185"/>
  <c r="X1185"/>
  <c r="W1185"/>
  <c r="V1185"/>
  <c r="U1185"/>
  <c r="T1185"/>
  <c r="Q1185"/>
  <c r="P1185"/>
  <c r="O1185"/>
  <c r="K1185"/>
  <c r="G1185"/>
  <c r="F1185"/>
  <c r="D1185"/>
  <c r="AF1184"/>
  <c r="AE1184"/>
  <c r="X1184"/>
  <c r="W1184"/>
  <c r="V1184"/>
  <c r="U1184"/>
  <c r="T1184"/>
  <c r="Q1184"/>
  <c r="P1184"/>
  <c r="O1184"/>
  <c r="K1184"/>
  <c r="G1184"/>
  <c r="F1184"/>
  <c r="D1184"/>
  <c r="AF1183"/>
  <c r="AE1183"/>
  <c r="X1183"/>
  <c r="W1183"/>
  <c r="V1183"/>
  <c r="U1183"/>
  <c r="T1183"/>
  <c r="Q1183"/>
  <c r="P1183"/>
  <c r="O1183"/>
  <c r="K1183"/>
  <c r="G1183"/>
  <c r="F1183"/>
  <c r="D1183"/>
  <c r="AF1182"/>
  <c r="AE1182"/>
  <c r="X1182"/>
  <c r="W1182"/>
  <c r="V1182"/>
  <c r="U1182"/>
  <c r="T1182"/>
  <c r="Q1182"/>
  <c r="P1182"/>
  <c r="O1182"/>
  <c r="K1182"/>
  <c r="G1182"/>
  <c r="F1182"/>
  <c r="D1182"/>
  <c r="AF1181"/>
  <c r="AE1181"/>
  <c r="X1181"/>
  <c r="W1181"/>
  <c r="V1181"/>
  <c r="U1181"/>
  <c r="T1181"/>
  <c r="Q1181"/>
  <c r="P1181"/>
  <c r="O1181"/>
  <c r="K1181"/>
  <c r="G1181"/>
  <c r="F1181"/>
  <c r="D1181"/>
  <c r="AF1180"/>
  <c r="AE1180"/>
  <c r="X1180"/>
  <c r="W1180"/>
  <c r="V1180"/>
  <c r="U1180"/>
  <c r="T1180"/>
  <c r="Q1180"/>
  <c r="P1180"/>
  <c r="O1180"/>
  <c r="K1180"/>
  <c r="G1180"/>
  <c r="F1180"/>
  <c r="D1180"/>
  <c r="AF1179"/>
  <c r="AE1179"/>
  <c r="X1179"/>
  <c r="W1179"/>
  <c r="V1179"/>
  <c r="U1179"/>
  <c r="T1179"/>
  <c r="Q1179"/>
  <c r="P1179"/>
  <c r="O1179"/>
  <c r="K1179"/>
  <c r="G1179"/>
  <c r="F1179"/>
  <c r="D1179"/>
  <c r="AF1178"/>
  <c r="AE1178"/>
  <c r="X1178"/>
  <c r="W1178"/>
  <c r="V1178"/>
  <c r="U1178"/>
  <c r="T1178"/>
  <c r="Q1178"/>
  <c r="P1178"/>
  <c r="O1178"/>
  <c r="K1178"/>
  <c r="G1178"/>
  <c r="F1178"/>
  <c r="D1178"/>
  <c r="AF1177"/>
  <c r="AE1177"/>
  <c r="X1177"/>
  <c r="W1177"/>
  <c r="V1177"/>
  <c r="U1177"/>
  <c r="T1177"/>
  <c r="Q1177"/>
  <c r="P1177"/>
  <c r="O1177"/>
  <c r="K1177"/>
  <c r="G1177"/>
  <c r="F1177"/>
  <c r="D1177"/>
  <c r="AF1176"/>
  <c r="AE1176"/>
  <c r="X1176"/>
  <c r="W1176"/>
  <c r="V1176"/>
  <c r="U1176"/>
  <c r="T1176"/>
  <c r="Q1176"/>
  <c r="P1176"/>
  <c r="O1176"/>
  <c r="K1176"/>
  <c r="G1176"/>
  <c r="F1176"/>
  <c r="D1176"/>
  <c r="AF1175"/>
  <c r="AE1175"/>
  <c r="X1175"/>
  <c r="W1175"/>
  <c r="V1175"/>
  <c r="U1175"/>
  <c r="T1175"/>
  <c r="Q1175"/>
  <c r="P1175"/>
  <c r="O1175"/>
  <c r="K1175"/>
  <c r="G1175"/>
  <c r="F1175"/>
  <c r="D1175"/>
  <c r="AF1174"/>
  <c r="AE1174"/>
  <c r="X1174"/>
  <c r="W1174"/>
  <c r="V1174"/>
  <c r="U1174"/>
  <c r="T1174"/>
  <c r="Q1174"/>
  <c r="P1174"/>
  <c r="O1174"/>
  <c r="K1174"/>
  <c r="G1174"/>
  <c r="F1174"/>
  <c r="D1174"/>
  <c r="AF1173"/>
  <c r="AE1173"/>
  <c r="X1173"/>
  <c r="W1173"/>
  <c r="V1173"/>
  <c r="U1173"/>
  <c r="T1173"/>
  <c r="Q1173"/>
  <c r="P1173"/>
  <c r="O1173"/>
  <c r="K1173"/>
  <c r="G1173"/>
  <c r="F1173"/>
  <c r="D1173"/>
  <c r="AF1172"/>
  <c r="AE1172"/>
  <c r="X1172"/>
  <c r="W1172"/>
  <c r="V1172"/>
  <c r="U1172"/>
  <c r="T1172"/>
  <c r="Q1172"/>
  <c r="P1172"/>
  <c r="O1172"/>
  <c r="K1172"/>
  <c r="G1172"/>
  <c r="F1172"/>
  <c r="D1172"/>
  <c r="AF1171"/>
  <c r="AE1171"/>
  <c r="X1171"/>
  <c r="W1171"/>
  <c r="V1171"/>
  <c r="U1171"/>
  <c r="T1171"/>
  <c r="Q1171"/>
  <c r="P1171"/>
  <c r="O1171"/>
  <c r="K1171"/>
  <c r="G1171"/>
  <c r="F1171"/>
  <c r="D1171"/>
  <c r="AF1170"/>
  <c r="AE1170"/>
  <c r="X1170"/>
  <c r="W1170"/>
  <c r="V1170"/>
  <c r="U1170"/>
  <c r="T1170"/>
  <c r="Q1170"/>
  <c r="P1170"/>
  <c r="O1170"/>
  <c r="K1170"/>
  <c r="G1170"/>
  <c r="F1170"/>
  <c r="D1170"/>
  <c r="AF1169"/>
  <c r="AE1169"/>
  <c r="X1169"/>
  <c r="W1169"/>
  <c r="V1169"/>
  <c r="U1169"/>
  <c r="T1169"/>
  <c r="Q1169"/>
  <c r="P1169"/>
  <c r="O1169"/>
  <c r="K1169"/>
  <c r="G1169"/>
  <c r="F1169"/>
  <c r="D1169"/>
  <c r="AF1168"/>
  <c r="AE1168"/>
  <c r="X1168"/>
  <c r="W1168"/>
  <c r="V1168"/>
  <c r="U1168"/>
  <c r="T1168"/>
  <c r="Q1168"/>
  <c r="P1168"/>
  <c r="O1168"/>
  <c r="K1168"/>
  <c r="G1168"/>
  <c r="F1168"/>
  <c r="D1168"/>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F1164"/>
  <c r="AE1164"/>
  <c r="X1164"/>
  <c r="W1164"/>
  <c r="V1164"/>
  <c r="U1164"/>
  <c r="T1164"/>
  <c r="Q1164"/>
  <c r="P1164"/>
  <c r="O1164"/>
  <c r="K1164"/>
  <c r="G1164"/>
  <c r="F1164"/>
  <c r="D1164"/>
  <c r="AF1163"/>
  <c r="AE1163"/>
  <c r="X1163"/>
  <c r="W1163"/>
  <c r="V1163"/>
  <c r="U1163"/>
  <c r="T1163"/>
  <c r="Q1163"/>
  <c r="P1163"/>
  <c r="O1163"/>
  <c r="K1163"/>
  <c r="G1163"/>
  <c r="F1163"/>
  <c r="D1163"/>
  <c r="AF1162"/>
  <c r="AE1162"/>
  <c r="X1162"/>
  <c r="W1162"/>
  <c r="V1162"/>
  <c r="U1162"/>
  <c r="T1162"/>
  <c r="Q1162"/>
  <c r="P1162"/>
  <c r="O1162"/>
  <c r="K1162"/>
  <c r="G1162"/>
  <c r="F1162"/>
  <c r="D1162"/>
  <c r="AF1161"/>
  <c r="AE1161"/>
  <c r="X1161"/>
  <c r="W1161"/>
  <c r="V1161"/>
  <c r="U1161"/>
  <c r="T1161"/>
  <c r="Q1161"/>
  <c r="P1161"/>
  <c r="O1161"/>
  <c r="K1161"/>
  <c r="G1161"/>
  <c r="F1161"/>
  <c r="D1161"/>
  <c r="AF1160"/>
  <c r="AE1160"/>
  <c r="X1160"/>
  <c r="W1160"/>
  <c r="V1160"/>
  <c r="U1160"/>
  <c r="T1160"/>
  <c r="Q1160"/>
  <c r="P1160"/>
  <c r="O1160"/>
  <c r="K1160"/>
  <c r="G1160"/>
  <c r="F1160"/>
  <c r="D1160"/>
  <c r="AF1159"/>
  <c r="AE1159"/>
  <c r="X1159"/>
  <c r="W1159"/>
  <c r="V1159"/>
  <c r="U1159"/>
  <c r="T1159"/>
  <c r="Q1159"/>
  <c r="P1159"/>
  <c r="O1159"/>
  <c r="K1159"/>
  <c r="G1159"/>
  <c r="F1159"/>
  <c r="D1159"/>
  <c r="AF1158"/>
  <c r="AE1158"/>
  <c r="X1158"/>
  <c r="W1158"/>
  <c r="V1158"/>
  <c r="U1158"/>
  <c r="T1158"/>
  <c r="Q1158"/>
  <c r="P1158"/>
  <c r="O1158"/>
  <c r="K1158"/>
  <c r="G1158"/>
  <c r="F1158"/>
  <c r="D1158"/>
  <c r="AF1157"/>
  <c r="AE1157"/>
  <c r="X1157"/>
  <c r="W1157"/>
  <c r="V1157"/>
  <c r="U1157"/>
  <c r="T1157"/>
  <c r="Q1157"/>
  <c r="P1157"/>
  <c r="O1157"/>
  <c r="K1157"/>
  <c r="G1157"/>
  <c r="F1157"/>
  <c r="D1157"/>
  <c r="AF1156"/>
  <c r="AE1156"/>
  <c r="X1156"/>
  <c r="W1156"/>
  <c r="V1156"/>
  <c r="U1156"/>
  <c r="T1156"/>
  <c r="Q1156"/>
  <c r="P1156"/>
  <c r="O1156"/>
  <c r="K1156"/>
  <c r="G1156"/>
  <c r="F1156"/>
  <c r="D1156"/>
  <c r="AF1155"/>
  <c r="AE1155"/>
  <c r="X1155"/>
  <c r="W1155"/>
  <c r="V1155"/>
  <c r="U1155"/>
  <c r="T1155"/>
  <c r="Q1155"/>
  <c r="P1155"/>
  <c r="O1155"/>
  <c r="K1155"/>
  <c r="G1155"/>
  <c r="F1155"/>
  <c r="D1155"/>
  <c r="AF1154"/>
  <c r="AE1154"/>
  <c r="X1154"/>
  <c r="W1154"/>
  <c r="V1154"/>
  <c r="U1154"/>
  <c r="T1154"/>
  <c r="Q1154"/>
  <c r="P1154"/>
  <c r="O1154"/>
  <c r="K1154"/>
  <c r="G1154"/>
  <c r="F1154"/>
  <c r="D1154"/>
  <c r="AF1153"/>
  <c r="AE1153"/>
  <c r="X1153"/>
  <c r="W1153"/>
  <c r="V1153"/>
  <c r="U1153"/>
  <c r="T1153"/>
  <c r="Q1153"/>
  <c r="P1153"/>
  <c r="O1153"/>
  <c r="K1153"/>
  <c r="G1153"/>
  <c r="F1153"/>
  <c r="D1153"/>
  <c r="AF1152"/>
  <c r="AE1152"/>
  <c r="X1152"/>
  <c r="W1152"/>
  <c r="V1152"/>
  <c r="U1152"/>
  <c r="T1152"/>
  <c r="Q1152"/>
  <c r="P1152"/>
  <c r="O1152"/>
  <c r="K1152"/>
  <c r="G1152"/>
  <c r="F1152"/>
  <c r="D1152"/>
  <c r="AF1151"/>
  <c r="AE1151"/>
  <c r="X1151"/>
  <c r="W1151"/>
  <c r="V1151"/>
  <c r="U1151"/>
  <c r="T1151"/>
  <c r="Q1151"/>
  <c r="P1151"/>
  <c r="O1151"/>
  <c r="K1151"/>
  <c r="G1151"/>
  <c r="F1151"/>
  <c r="D1151"/>
  <c r="AF1150"/>
  <c r="AE1150"/>
  <c r="X1150"/>
  <c r="W1150"/>
  <c r="V1150"/>
  <c r="U1150"/>
  <c r="T1150"/>
  <c r="Q1150"/>
  <c r="P1150"/>
  <c r="O1150"/>
  <c r="K1150"/>
  <c r="G1150"/>
  <c r="F1150"/>
  <c r="D1150"/>
  <c r="AF1149"/>
  <c r="AE1149"/>
  <c r="X1149"/>
  <c r="W1149"/>
  <c r="V1149"/>
  <c r="U1149"/>
  <c r="T1149"/>
  <c r="Q1149"/>
  <c r="P1149"/>
  <c r="O1149"/>
  <c r="K1149"/>
  <c r="G1149"/>
  <c r="F1149"/>
  <c r="D1149"/>
  <c r="AF1148"/>
  <c r="AE1148"/>
  <c r="X1148"/>
  <c r="W1148"/>
  <c r="V1148"/>
  <c r="U1148"/>
  <c r="T1148"/>
  <c r="Q1148"/>
  <c r="P1148"/>
  <c r="O1148"/>
  <c r="K1148"/>
  <c r="G1148"/>
  <c r="F1148"/>
  <c r="D1148"/>
  <c r="AF1147"/>
  <c r="AF1146"/>
  <c r="AE1146"/>
  <c r="X1146"/>
  <c r="W1146"/>
  <c r="V1146"/>
  <c r="U1146"/>
  <c r="T1146"/>
  <c r="Q1146"/>
  <c r="P1146"/>
  <c r="O1146"/>
  <c r="K1146"/>
  <c r="G1146"/>
  <c r="F1146"/>
  <c r="D1146"/>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F1141"/>
  <c r="AE1141"/>
  <c r="X1141"/>
  <c r="W1141"/>
  <c r="V1141"/>
  <c r="U1141"/>
  <c r="T1141"/>
  <c r="Q1141"/>
  <c r="P1141"/>
  <c r="O1141"/>
  <c r="K1141"/>
  <c r="G1141"/>
  <c r="F1141"/>
  <c r="D1141"/>
  <c r="AF1140"/>
  <c r="AE1140"/>
  <c r="X1140"/>
  <c r="W1140"/>
  <c r="V1140"/>
  <c r="U1140"/>
  <c r="T1140"/>
  <c r="Q1140"/>
  <c r="P1140"/>
  <c r="O1140"/>
  <c r="K1140"/>
  <c r="G1140"/>
  <c r="F1140"/>
  <c r="D1140"/>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F1136"/>
  <c r="AE1136"/>
  <c r="X1136"/>
  <c r="W1136"/>
  <c r="V1136"/>
  <c r="U1136"/>
  <c r="T1136"/>
  <c r="Q1136"/>
  <c r="P1136"/>
  <c r="O1136"/>
  <c r="K1136"/>
  <c r="G1136"/>
  <c r="F1136"/>
  <c r="D1136"/>
  <c r="AF1135"/>
  <c r="AE1135"/>
  <c r="X1135"/>
  <c r="W1135"/>
  <c r="V1135"/>
  <c r="U1135"/>
  <c r="T1135"/>
  <c r="Q1135"/>
  <c r="P1135"/>
  <c r="O1135"/>
  <c r="K1135"/>
  <c r="G1135"/>
  <c r="F1135"/>
  <c r="D1135"/>
  <c r="AF1134"/>
  <c r="AE1134"/>
  <c r="X1134"/>
  <c r="W1134"/>
  <c r="V1134"/>
  <c r="U1134"/>
  <c r="T1134"/>
  <c r="Q1134"/>
  <c r="P1134"/>
  <c r="O1134"/>
  <c r="K1134"/>
  <c r="G1134"/>
  <c r="F1134"/>
  <c r="D1134"/>
  <c r="AF1133"/>
  <c r="AE1133"/>
  <c r="X1133"/>
  <c r="W1133"/>
  <c r="V1133"/>
  <c r="U1133"/>
  <c r="T1133"/>
  <c r="Q1133"/>
  <c r="P1133"/>
  <c r="O1133"/>
  <c r="K1133"/>
  <c r="G1133"/>
  <c r="F1133"/>
  <c r="D1133"/>
  <c r="AF1132"/>
  <c r="AE1132"/>
  <c r="X1132"/>
  <c r="W1132"/>
  <c r="V1132"/>
  <c r="U1132"/>
  <c r="T1132"/>
  <c r="Q1132"/>
  <c r="P1132"/>
  <c r="O1132"/>
  <c r="K1132"/>
  <c r="G1132"/>
  <c r="F1132"/>
  <c r="D1132"/>
  <c r="AF1131"/>
  <c r="AE1131"/>
  <c r="X1131"/>
  <c r="W1131"/>
  <c r="V1131"/>
  <c r="U1131"/>
  <c r="T1131"/>
  <c r="Q1131"/>
  <c r="P1131"/>
  <c r="O1131"/>
  <c r="K1131"/>
  <c r="G1131"/>
  <c r="F1131"/>
  <c r="D1131"/>
  <c r="AF1130"/>
  <c r="AE1130"/>
  <c r="X1130"/>
  <c r="W1130"/>
  <c r="V1130"/>
  <c r="U1130"/>
  <c r="T1130"/>
  <c r="Q1130"/>
  <c r="P1130"/>
  <c r="O1130"/>
  <c r="K1130"/>
  <c r="G1130"/>
  <c r="F1130"/>
  <c r="D1130"/>
  <c r="AF1129"/>
  <c r="AE1129"/>
  <c r="X1129"/>
  <c r="W1129"/>
  <c r="V1129"/>
  <c r="U1129"/>
  <c r="T1129"/>
  <c r="Q1129"/>
  <c r="P1129"/>
  <c r="O1129"/>
  <c r="K1129"/>
  <c r="G1129"/>
  <c r="F1129"/>
  <c r="D1129"/>
  <c r="AF1128"/>
  <c r="AE1128"/>
  <c r="X1128"/>
  <c r="W1128"/>
  <c r="V1128"/>
  <c r="U1128"/>
  <c r="T1128"/>
  <c r="Q1128"/>
  <c r="P1128"/>
  <c r="O1128"/>
  <c r="K1128"/>
  <c r="G1128"/>
  <c r="F1128"/>
  <c r="D1128"/>
  <c r="AF1127"/>
  <c r="AE1127"/>
  <c r="X1127"/>
  <c r="W1127"/>
  <c r="V1127"/>
  <c r="U1127"/>
  <c r="T1127"/>
  <c r="Q1127"/>
  <c r="P1127"/>
  <c r="O1127"/>
  <c r="K1127"/>
  <c r="G1127"/>
  <c r="F1127"/>
  <c r="D1127"/>
  <c r="AF1126"/>
  <c r="AE1126"/>
  <c r="X1126"/>
  <c r="W1126"/>
  <c r="V1126"/>
  <c r="U1126"/>
  <c r="T1126"/>
  <c r="Q1126"/>
  <c r="P1126"/>
  <c r="O1126"/>
  <c r="K1126"/>
  <c r="G1126"/>
  <c r="F1126"/>
  <c r="D1126"/>
  <c r="AF1125"/>
  <c r="AE1125"/>
  <c r="X1125"/>
  <c r="W1125"/>
  <c r="V1125"/>
  <c r="U1125"/>
  <c r="T1125"/>
  <c r="Q1125"/>
  <c r="P1125"/>
  <c r="O1125"/>
  <c r="K1125"/>
  <c r="G1125"/>
  <c r="F1125"/>
  <c r="D1125"/>
  <c r="AF1124"/>
  <c r="AE1124"/>
  <c r="X1124"/>
  <c r="W1124"/>
  <c r="V1124"/>
  <c r="U1124"/>
  <c r="T1124"/>
  <c r="Q1124"/>
  <c r="P1124"/>
  <c r="O1124"/>
  <c r="K1124"/>
  <c r="H1124"/>
  <c r="G1124"/>
  <c r="D1124"/>
  <c r="AF1123"/>
  <c r="AE1123"/>
  <c r="X1123"/>
  <c r="W1123"/>
  <c r="V1123"/>
  <c r="U1123"/>
  <c r="T1123"/>
  <c r="Q1123"/>
  <c r="P1123"/>
  <c r="O1123"/>
  <c r="K1123"/>
  <c r="H1123"/>
  <c r="G1123"/>
  <c r="D1123"/>
  <c r="AF1122"/>
  <c r="AE1122"/>
  <c r="X1122"/>
  <c r="W1122"/>
  <c r="V1122"/>
  <c r="U1122"/>
  <c r="T1122"/>
  <c r="Q1122"/>
  <c r="P1122"/>
  <c r="O1122"/>
  <c r="K1122"/>
  <c r="H1122"/>
  <c r="G1122"/>
  <c r="D1122"/>
  <c r="AF1121"/>
  <c r="AE1121"/>
  <c r="X1121"/>
  <c r="W1121"/>
  <c r="V1121"/>
  <c r="U1121"/>
  <c r="T1121"/>
  <c r="Q1121"/>
  <c r="P1121"/>
  <c r="O1121"/>
  <c r="K1121"/>
  <c r="H1121"/>
  <c r="G1121"/>
  <c r="D1121"/>
  <c r="AF1120"/>
  <c r="AE1120"/>
  <c r="X1120"/>
  <c r="W1120"/>
  <c r="V1120"/>
  <c r="U1120"/>
  <c r="T1120"/>
  <c r="Q1120"/>
  <c r="P1120"/>
  <c r="O1120"/>
  <c r="K1120"/>
  <c r="H1120"/>
  <c r="G1120"/>
  <c r="D1120"/>
  <c r="AF1119"/>
  <c r="AE1119"/>
  <c r="X1119"/>
  <c r="W1119"/>
  <c r="V1119"/>
  <c r="U1119"/>
  <c r="T1119"/>
  <c r="Q1119"/>
  <c r="P1119"/>
  <c r="O1119"/>
  <c r="K1119"/>
  <c r="H1119"/>
  <c r="G1119"/>
  <c r="D1119"/>
  <c r="AF1118"/>
  <c r="AE1118"/>
  <c r="X1118"/>
  <c r="W1118"/>
  <c r="V1118"/>
  <c r="U1118"/>
  <c r="T1118"/>
  <c r="Q1118"/>
  <c r="P1118"/>
  <c r="O1118"/>
  <c r="K1118"/>
  <c r="H1118"/>
  <c r="G1118"/>
  <c r="D1118"/>
  <c r="AF1117"/>
  <c r="AE1117"/>
  <c r="X1117"/>
  <c r="W1117"/>
  <c r="V1117"/>
  <c r="U1117"/>
  <c r="T1117"/>
  <c r="Q1117"/>
  <c r="P1117"/>
  <c r="O1117"/>
  <c r="K1117"/>
  <c r="H1117"/>
  <c r="G1117"/>
  <c r="D1117"/>
  <c r="AF1116"/>
  <c r="AE1116"/>
  <c r="X1116"/>
  <c r="W1116"/>
  <c r="V1116"/>
  <c r="U1116"/>
  <c r="T1116"/>
  <c r="Q1116"/>
  <c r="P1116"/>
  <c r="O1116"/>
  <c r="K1116"/>
  <c r="H1116"/>
  <c r="G1116"/>
  <c r="D1116"/>
  <c r="AF1115"/>
  <c r="AE1115"/>
  <c r="X1115"/>
  <c r="W1115"/>
  <c r="V1115"/>
  <c r="U1115"/>
  <c r="T1115"/>
  <c r="Q1115"/>
  <c r="P1115"/>
  <c r="O1115"/>
  <c r="K1115"/>
  <c r="H1115"/>
  <c r="G1115"/>
  <c r="D1115"/>
  <c r="AF1114"/>
  <c r="AE1114"/>
  <c r="X1114"/>
  <c r="W1114"/>
  <c r="V1114"/>
  <c r="U1114"/>
  <c r="T1114"/>
  <c r="Q1114"/>
  <c r="P1114"/>
  <c r="O1114"/>
  <c r="K1114"/>
  <c r="H1114"/>
  <c r="G1114"/>
  <c r="D1114"/>
  <c r="AF1113"/>
  <c r="AE1113"/>
  <c r="X1113"/>
  <c r="W1113"/>
  <c r="V1113"/>
  <c r="U1113"/>
  <c r="T1113"/>
  <c r="Q1113"/>
  <c r="P1113"/>
  <c r="O1113"/>
  <c r="K1113"/>
  <c r="H1113"/>
  <c r="G1113"/>
  <c r="D1113"/>
  <c r="AF1112"/>
  <c r="AE1112"/>
  <c r="X1112"/>
  <c r="W1112"/>
  <c r="V1112"/>
  <c r="U1112"/>
  <c r="T1112"/>
  <c r="Q1112"/>
  <c r="P1112"/>
  <c r="O1112"/>
  <c r="K1112"/>
  <c r="H1112"/>
  <c r="G1112"/>
  <c r="D1112"/>
  <c r="AF1111"/>
  <c r="AE1111"/>
  <c r="X1111"/>
  <c r="W1111"/>
  <c r="V1111"/>
  <c r="U1111"/>
  <c r="T1111"/>
  <c r="Q1111"/>
  <c r="P1111"/>
  <c r="O1111"/>
  <c r="K1111"/>
  <c r="H1111"/>
  <c r="G1111"/>
  <c r="D1111"/>
  <c r="AF1110"/>
  <c r="AE1110"/>
  <c r="X1110"/>
  <c r="W1110"/>
  <c r="V1110"/>
  <c r="U1110"/>
  <c r="T1110"/>
  <c r="Q1110"/>
  <c r="P1110"/>
  <c r="O1110"/>
  <c r="K1110"/>
  <c r="H1110"/>
  <c r="G1110"/>
  <c r="D1110"/>
  <c r="AF1109"/>
  <c r="AE1109"/>
  <c r="X1109"/>
  <c r="W1109"/>
  <c r="V1109"/>
  <c r="U1109"/>
  <c r="T1109"/>
  <c r="Q1109"/>
  <c r="P1109"/>
  <c r="O1109"/>
  <c r="K1109"/>
  <c r="H1109"/>
  <c r="G1109"/>
  <c r="D1109"/>
  <c r="AF1108"/>
  <c r="AE1108"/>
  <c r="X1108"/>
  <c r="W1108"/>
  <c r="V1108"/>
  <c r="U1108"/>
  <c r="T1108"/>
  <c r="Q1108"/>
  <c r="P1108"/>
  <c r="O1108"/>
  <c r="K1108"/>
  <c r="H1108"/>
  <c r="G1108"/>
  <c r="D1108"/>
  <c r="AF1107"/>
  <c r="AE1107"/>
  <c r="X1107"/>
  <c r="W1107"/>
  <c r="V1107"/>
  <c r="U1107"/>
  <c r="T1107"/>
  <c r="Q1107"/>
  <c r="P1107"/>
  <c r="O1107"/>
  <c r="K1107"/>
  <c r="H1107"/>
  <c r="G1107"/>
  <c r="D1107"/>
  <c r="AF1106"/>
  <c r="AE1106"/>
  <c r="X1106"/>
  <c r="W1106"/>
  <c r="V1106"/>
  <c r="U1106"/>
  <c r="T1106"/>
  <c r="Q1106"/>
  <c r="P1106"/>
  <c r="O1106"/>
  <c r="K1106"/>
  <c r="G1106"/>
  <c r="F1106"/>
  <c r="D1106"/>
  <c r="AF1105"/>
  <c r="AE1105"/>
  <c r="X1105"/>
  <c r="W1105"/>
  <c r="V1105"/>
  <c r="U1105"/>
  <c r="T1105"/>
  <c r="Q1105"/>
  <c r="P1105"/>
  <c r="O1105"/>
  <c r="K1105"/>
  <c r="G1105"/>
  <c r="F1105"/>
  <c r="D1105"/>
  <c r="AF1104"/>
  <c r="AE1104"/>
  <c r="X1104"/>
  <c r="W1104"/>
  <c r="V1104"/>
  <c r="U1104"/>
  <c r="T1104"/>
  <c r="Q1104"/>
  <c r="P1104"/>
  <c r="O1104"/>
  <c r="K1104"/>
  <c r="G1104"/>
  <c r="F1104"/>
  <c r="D1104"/>
  <c r="AF1103"/>
  <c r="AE1103"/>
  <c r="X1103"/>
  <c r="W1103"/>
  <c r="V1103"/>
  <c r="U1103"/>
  <c r="T1103"/>
  <c r="Q1103"/>
  <c r="P1103"/>
  <c r="O1103"/>
  <c r="K1103"/>
  <c r="G1103"/>
  <c r="F1103"/>
  <c r="D1103"/>
  <c r="AF1102"/>
  <c r="AE1102"/>
  <c r="X1102"/>
  <c r="W1102"/>
  <c r="V1102"/>
  <c r="U1102"/>
  <c r="T1102"/>
  <c r="Q1102"/>
  <c r="P1102"/>
  <c r="O1102"/>
  <c r="K1102"/>
  <c r="G1102"/>
  <c r="F1102"/>
  <c r="D1102"/>
  <c r="AF1101"/>
  <c r="AE1101"/>
  <c r="X1101"/>
  <c r="W1101"/>
  <c r="V1101"/>
  <c r="U1101"/>
  <c r="T1101"/>
  <c r="Q1101"/>
  <c r="P1101"/>
  <c r="O1101"/>
  <c r="K1101"/>
  <c r="G1101"/>
  <c r="F1101"/>
  <c r="D1101"/>
  <c r="AF1100"/>
  <c r="AE1100"/>
  <c r="X1100"/>
  <c r="W1100"/>
  <c r="V1100"/>
  <c r="U1100"/>
  <c r="T1100"/>
  <c r="Q1100"/>
  <c r="P1100"/>
  <c r="O1100"/>
  <c r="K1100"/>
  <c r="H1100"/>
  <c r="G1100"/>
  <c r="D1100"/>
  <c r="AF1099"/>
  <c r="AE1099"/>
  <c r="X1099"/>
  <c r="W1099"/>
  <c r="V1099"/>
  <c r="U1099"/>
  <c r="T1099"/>
  <c r="Q1099"/>
  <c r="P1099"/>
  <c r="O1099"/>
  <c r="K1099"/>
  <c r="G1099"/>
  <c r="F1099"/>
  <c r="D1099"/>
  <c r="AF1098"/>
  <c r="AE1098"/>
  <c r="X1098"/>
  <c r="W1098"/>
  <c r="V1098"/>
  <c r="U1098"/>
  <c r="T1098"/>
  <c r="Q1098"/>
  <c r="P1098"/>
  <c r="O1098"/>
  <c r="K1098"/>
  <c r="G1098"/>
  <c r="AC1149" l="1"/>
  <c r="AG1149"/>
  <c r="AC1153"/>
  <c r="AG1153"/>
  <c r="AC1155"/>
  <c r="AG1155"/>
  <c r="AC1157"/>
  <c r="AG1157"/>
  <c r="AC1159"/>
  <c r="AG1159"/>
  <c r="AC1161"/>
  <c r="AG1161"/>
  <c r="AC1163"/>
  <c r="AG1163"/>
  <c r="AC1165"/>
  <c r="AG1165"/>
  <c r="AC1167"/>
  <c r="AG1167"/>
  <c r="AC1169"/>
  <c r="AG1169"/>
  <c r="AC1171"/>
  <c r="AG1171"/>
  <c r="AC1173"/>
  <c r="AG1173"/>
  <c r="AC1175"/>
  <c r="AG1175"/>
  <c r="AC1177"/>
  <c r="AG1177"/>
  <c r="AC1179"/>
  <c r="AG1179"/>
  <c r="AC1181"/>
  <c r="AG1181"/>
  <c r="AC1183"/>
  <c r="AG1183"/>
  <c r="AC1185"/>
  <c r="AG1185"/>
  <c r="AC1187"/>
  <c r="AG1187"/>
  <c r="AC1189"/>
  <c r="AG1189"/>
  <c r="AC1191"/>
  <c r="AG1191"/>
  <c r="AC1193"/>
  <c r="AG1193"/>
  <c r="AC1195"/>
  <c r="AG1195"/>
  <c r="AC1197"/>
  <c r="AG1197"/>
  <c r="AC1199"/>
  <c r="AG1199"/>
  <c r="AC1201"/>
  <c r="AG1201"/>
  <c r="AC1203"/>
  <c r="AG1203"/>
  <c r="AC1205"/>
  <c r="AG1205"/>
  <c r="AC1207"/>
  <c r="AG1207"/>
  <c r="AC1209"/>
  <c r="AG1209"/>
  <c r="AC1211"/>
  <c r="AG1211"/>
  <c r="AC1213"/>
  <c r="AG1213"/>
  <c r="AC1215"/>
  <c r="AG1215"/>
  <c r="AC1217"/>
  <c r="AG1217"/>
  <c r="AC1219"/>
  <c r="AG1219"/>
  <c r="AC1221"/>
  <c r="AG1221"/>
  <c r="AC1223"/>
  <c r="AG1223"/>
  <c r="AC1225"/>
  <c r="AG1225"/>
  <c r="AC1227"/>
  <c r="AG1227"/>
  <c r="AC1151"/>
  <c r="AG1151"/>
  <c r="AC1100"/>
  <c r="AG1100"/>
  <c r="AC1102"/>
  <c r="AG1102"/>
  <c r="AC1104"/>
  <c r="AG1104"/>
  <c r="AC1106"/>
  <c r="AG1106"/>
  <c r="AC1108"/>
  <c r="AG1108"/>
  <c r="AC1110"/>
  <c r="AG1110"/>
  <c r="AC1112"/>
  <c r="AG1112"/>
  <c r="AC1114"/>
  <c r="AG1114"/>
  <c r="AC1116"/>
  <c r="AG1116"/>
  <c r="AC1118"/>
  <c r="AG1118"/>
  <c r="AC1120"/>
  <c r="AG1120"/>
  <c r="AC1122"/>
  <c r="AG1122"/>
  <c r="AC1124"/>
  <c r="AG1124"/>
  <c r="AC1126"/>
  <c r="AG1126"/>
  <c r="AC1128"/>
  <c r="AG1128"/>
  <c r="AC1130"/>
  <c r="AG1130"/>
  <c r="AC1132"/>
  <c r="AG1132"/>
  <c r="AC1134"/>
  <c r="AG1134"/>
  <c r="AC1136"/>
  <c r="AG1136"/>
  <c r="AC1138"/>
  <c r="AG1138"/>
  <c r="AC1140"/>
  <c r="AG1140"/>
  <c r="AC1142"/>
  <c r="AG1142"/>
  <c r="AC1144"/>
  <c r="AG1144"/>
  <c r="AC1146"/>
  <c r="AG1146"/>
  <c r="AC1148"/>
  <c r="AG1148"/>
  <c r="AC1150"/>
  <c r="AG1150"/>
  <c r="AC1152"/>
  <c r="AG1152"/>
  <c r="AC1154"/>
  <c r="AG1154"/>
  <c r="AC1156"/>
  <c r="AG1156"/>
  <c r="AC1158"/>
  <c r="AG1158"/>
  <c r="AC1160"/>
  <c r="AG1160"/>
  <c r="AC1162"/>
  <c r="AG1162"/>
  <c r="AC1164"/>
  <c r="AG1164"/>
  <c r="AC1166"/>
  <c r="AG1166"/>
  <c r="AC1168"/>
  <c r="AG1168"/>
  <c r="AC1170"/>
  <c r="AG1170"/>
  <c r="AC1172"/>
  <c r="AG1172"/>
  <c r="AC1174"/>
  <c r="AG1174"/>
  <c r="AC1176"/>
  <c r="AG1176"/>
  <c r="AC1178"/>
  <c r="AG1178"/>
  <c r="AC1180"/>
  <c r="AG1180"/>
  <c r="AC1182"/>
  <c r="AG1182"/>
  <c r="AC1184"/>
  <c r="AG1184"/>
  <c r="AC1186"/>
  <c r="AG1186"/>
  <c r="AC1188"/>
  <c r="AG1188"/>
  <c r="AC1190"/>
  <c r="AG1190"/>
  <c r="AC1192"/>
  <c r="AG1192"/>
  <c r="AC1194"/>
  <c r="AG1194"/>
  <c r="AC1196"/>
  <c r="AG1196"/>
  <c r="AC1198"/>
  <c r="AG1198"/>
  <c r="AC1200"/>
  <c r="AG1200"/>
  <c r="AC1202"/>
  <c r="AG1202"/>
  <c r="AC1204"/>
  <c r="AG1204"/>
  <c r="AC1206"/>
  <c r="AG1206"/>
  <c r="AC1208"/>
  <c r="AG1208"/>
  <c r="AC1210"/>
  <c r="AG1210"/>
  <c r="AC1212"/>
  <c r="AG1212"/>
  <c r="AC1214"/>
  <c r="AG1214"/>
  <c r="AC1216"/>
  <c r="AG1216"/>
  <c r="AC1218"/>
  <c r="AG1218"/>
  <c r="AC1220"/>
  <c r="AG1220"/>
  <c r="AC1222"/>
  <c r="AG1222"/>
  <c r="AC1224"/>
  <c r="AG1224"/>
  <c r="AC1226"/>
  <c r="AG1226"/>
  <c r="AC1228"/>
  <c r="AG1228"/>
  <c r="AC1099"/>
  <c r="AG1099"/>
  <c r="AC1101"/>
  <c r="AG1101"/>
  <c r="AC1103"/>
  <c r="AG1103"/>
  <c r="AC1105"/>
  <c r="AG1105"/>
  <c r="AC1107"/>
  <c r="AG1107"/>
  <c r="AC1109"/>
  <c r="AG1109"/>
  <c r="AC1111"/>
  <c r="AG1111"/>
  <c r="AC1113"/>
  <c r="AG1113"/>
  <c r="AC1115"/>
  <c r="AG1115"/>
  <c r="AC1117"/>
  <c r="AG1117"/>
  <c r="AC1119"/>
  <c r="AG1119"/>
  <c r="AC1121"/>
  <c r="AG1121"/>
  <c r="AC1123"/>
  <c r="AG1123"/>
  <c r="AC1125"/>
  <c r="AG1125"/>
  <c r="AC1127"/>
  <c r="AG1127"/>
  <c r="AC1129"/>
  <c r="AG1129"/>
  <c r="AC1131"/>
  <c r="AG1131"/>
  <c r="AC1133"/>
  <c r="AG1133"/>
  <c r="AC1135"/>
  <c r="AG1135"/>
  <c r="AC1137"/>
  <c r="AG1137"/>
  <c r="AC1139"/>
  <c r="AG1139"/>
  <c r="AC1141"/>
  <c r="AG1141"/>
  <c r="AC1143"/>
  <c r="AG1143"/>
  <c r="AC1145"/>
  <c r="AG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F1097"/>
  <c r="AE1097"/>
  <c r="X1097"/>
  <c r="W1097"/>
  <c r="V1097"/>
  <c r="U1097"/>
  <c r="T1097"/>
  <c r="Q1097"/>
  <c r="P1097"/>
  <c r="O1097"/>
  <c r="K1097"/>
  <c r="G1097"/>
  <c r="F1097"/>
  <c r="D1097"/>
  <c r="AF1096"/>
  <c r="AE1096"/>
  <c r="X1096"/>
  <c r="W1096"/>
  <c r="V1096"/>
  <c r="U1096"/>
  <c r="T1096"/>
  <c r="Q1096"/>
  <c r="P1096"/>
  <c r="O1096"/>
  <c r="K1096"/>
  <c r="G1096"/>
  <c r="F1096"/>
  <c r="D1096"/>
  <c r="AF1095"/>
  <c r="AE1095"/>
  <c r="X1095"/>
  <c r="W1095"/>
  <c r="V1095"/>
  <c r="U1095"/>
  <c r="T1095"/>
  <c r="Q1095"/>
  <c r="P1095"/>
  <c r="O1095"/>
  <c r="K1095"/>
  <c r="G1095"/>
  <c r="F1095"/>
  <c r="D1095"/>
  <c r="AF1094"/>
  <c r="AE1094"/>
  <c r="X1094"/>
  <c r="W1094"/>
  <c r="V1094"/>
  <c r="U1094"/>
  <c r="T1094"/>
  <c r="Q1094"/>
  <c r="P1094"/>
  <c r="O1094"/>
  <c r="K1094"/>
  <c r="G1094"/>
  <c r="F1094"/>
  <c r="D1094"/>
  <c r="AF1093"/>
  <c r="AE1093"/>
  <c r="X1093"/>
  <c r="W1093"/>
  <c r="V1093"/>
  <c r="U1093"/>
  <c r="T1093"/>
  <c r="Q1093"/>
  <c r="P1093"/>
  <c r="O1093"/>
  <c r="K1093"/>
  <c r="G1093"/>
  <c r="F1093"/>
  <c r="D1093"/>
  <c r="AF1092"/>
  <c r="AE1092"/>
  <c r="X1092"/>
  <c r="W1092"/>
  <c r="V1092"/>
  <c r="U1092"/>
  <c r="T1092"/>
  <c r="Q1092"/>
  <c r="P1092"/>
  <c r="O1092"/>
  <c r="K1092"/>
  <c r="G1092"/>
  <c r="F1092"/>
  <c r="D1092"/>
  <c r="AF1091"/>
  <c r="AE1091"/>
  <c r="X1091"/>
  <c r="W1091"/>
  <c r="V1091"/>
  <c r="U1091"/>
  <c r="T1091"/>
  <c r="Q1091"/>
  <c r="P1091"/>
  <c r="O1091"/>
  <c r="K1091"/>
  <c r="G1091"/>
  <c r="F1091"/>
  <c r="D1091"/>
  <c r="AF1090"/>
  <c r="AE1090"/>
  <c r="X1090"/>
  <c r="W1090"/>
  <c r="V1090"/>
  <c r="U1090"/>
  <c r="T1090"/>
  <c r="Q1090"/>
  <c r="P1090"/>
  <c r="O1090"/>
  <c r="K1090"/>
  <c r="G1090"/>
  <c r="F1090"/>
  <c r="D1090"/>
  <c r="AF1089"/>
  <c r="AE1089"/>
  <c r="X1089"/>
  <c r="W1089"/>
  <c r="V1089"/>
  <c r="U1089"/>
  <c r="T1089"/>
  <c r="Q1089"/>
  <c r="P1089"/>
  <c r="O1089"/>
  <c r="K1089"/>
  <c r="G1089"/>
  <c r="F1089"/>
  <c r="D1089"/>
  <c r="AF1088"/>
  <c r="AE1088"/>
  <c r="X1088"/>
  <c r="W1088"/>
  <c r="V1088"/>
  <c r="U1088"/>
  <c r="T1088"/>
  <c r="Q1088"/>
  <c r="P1088"/>
  <c r="O1088"/>
  <c r="K1088"/>
  <c r="G1088"/>
  <c r="F1088"/>
  <c r="D1088"/>
  <c r="AF1087"/>
  <c r="AE1087"/>
  <c r="X1087"/>
  <c r="W1087"/>
  <c r="V1087"/>
  <c r="U1087"/>
  <c r="T1087"/>
  <c r="Q1087"/>
  <c r="P1087"/>
  <c r="O1087"/>
  <c r="K1087"/>
  <c r="G1087"/>
  <c r="F1087"/>
  <c r="D1087"/>
  <c r="AF1086"/>
  <c r="AE1086"/>
  <c r="X1086"/>
  <c r="W1086"/>
  <c r="V1086"/>
  <c r="U1086"/>
  <c r="T1086"/>
  <c r="Q1086"/>
  <c r="P1086"/>
  <c r="O1086"/>
  <c r="K1086"/>
  <c r="G1086"/>
  <c r="F1086"/>
  <c r="D1086"/>
  <c r="AF1085"/>
  <c r="AE1085"/>
  <c r="X1085"/>
  <c r="W1085"/>
  <c r="V1085"/>
  <c r="U1085"/>
  <c r="T1085"/>
  <c r="Q1085"/>
  <c r="P1085"/>
  <c r="O1085"/>
  <c r="K1085"/>
  <c r="G1085"/>
  <c r="F1085"/>
  <c r="D1085"/>
  <c r="AF1084"/>
  <c r="AE1084"/>
  <c r="X1084"/>
  <c r="W1084"/>
  <c r="V1084"/>
  <c r="U1084"/>
  <c r="T1084"/>
  <c r="Q1084"/>
  <c r="P1084"/>
  <c r="O1084"/>
  <c r="K1084"/>
  <c r="G1084"/>
  <c r="F1084"/>
  <c r="D1084"/>
  <c r="AF1083"/>
  <c r="AE1083"/>
  <c r="X1083"/>
  <c r="W1083"/>
  <c r="V1083"/>
  <c r="U1083"/>
  <c r="T1083"/>
  <c r="Q1083"/>
  <c r="P1083"/>
  <c r="O1083"/>
  <c r="K1083"/>
  <c r="G1083"/>
  <c r="F1083"/>
  <c r="D1083"/>
  <c r="AF1082"/>
  <c r="AE1082"/>
  <c r="X1082"/>
  <c r="W1082"/>
  <c r="V1082"/>
  <c r="U1082"/>
  <c r="T1082"/>
  <c r="Q1082"/>
  <c r="P1082"/>
  <c r="O1082"/>
  <c r="K1082"/>
  <c r="G1082"/>
  <c r="F1082"/>
  <c r="D1082"/>
  <c r="AF1081"/>
  <c r="AE1081"/>
  <c r="X1081"/>
  <c r="W1081"/>
  <c r="V1081"/>
  <c r="U1081"/>
  <c r="T1081"/>
  <c r="Q1081"/>
  <c r="P1081"/>
  <c r="O1081"/>
  <c r="K1081"/>
  <c r="G1081"/>
  <c r="F1081"/>
  <c r="D1081"/>
  <c r="AF1080"/>
  <c r="AE1080"/>
  <c r="X1080"/>
  <c r="W1080"/>
  <c r="V1080"/>
  <c r="U1080"/>
  <c r="T1080"/>
  <c r="Q1080"/>
  <c r="P1080"/>
  <c r="O1080"/>
  <c r="K1080"/>
  <c r="G1080"/>
  <c r="F1080"/>
  <c r="D1080"/>
  <c r="AF1079"/>
  <c r="AE1079"/>
  <c r="X1079"/>
  <c r="W1079"/>
  <c r="V1079"/>
  <c r="U1079"/>
  <c r="T1079"/>
  <c r="Q1079"/>
  <c r="P1079"/>
  <c r="O1079"/>
  <c r="K1079"/>
  <c r="G1079"/>
  <c r="F1079"/>
  <c r="D1079"/>
  <c r="AF1078"/>
  <c r="AE1078"/>
  <c r="X1078"/>
  <c r="W1078"/>
  <c r="V1078"/>
  <c r="U1078"/>
  <c r="T1078"/>
  <c r="Q1078"/>
  <c r="P1078"/>
  <c r="O1078"/>
  <c r="K1078"/>
  <c r="G1078"/>
  <c r="F1078"/>
  <c r="D1078"/>
  <c r="AF1077"/>
  <c r="AE1077"/>
  <c r="X1077"/>
  <c r="W1077"/>
  <c r="V1077"/>
  <c r="U1077"/>
  <c r="T1077"/>
  <c r="Q1077"/>
  <c r="P1077"/>
  <c r="O1077"/>
  <c r="K1077"/>
  <c r="H1077"/>
  <c r="G1077"/>
  <c r="D1077"/>
  <c r="AF1076"/>
  <c r="AE1076"/>
  <c r="X1076"/>
  <c r="W1076"/>
  <c r="V1076"/>
  <c r="U1076"/>
  <c r="T1076"/>
  <c r="Q1076"/>
  <c r="P1076"/>
  <c r="O1076"/>
  <c r="K1076"/>
  <c r="G1076"/>
  <c r="F1076"/>
  <c r="D1076"/>
  <c r="AF1075"/>
  <c r="AE1075"/>
  <c r="X1075"/>
  <c r="W1075"/>
  <c r="V1075"/>
  <c r="U1075"/>
  <c r="T1075"/>
  <c r="Q1075"/>
  <c r="P1075"/>
  <c r="O1075"/>
  <c r="K1075"/>
  <c r="G1075"/>
  <c r="F1075"/>
  <c r="D1075"/>
  <c r="AF1074"/>
  <c r="AE1074"/>
  <c r="X1074"/>
  <c r="W1074"/>
  <c r="V1074"/>
  <c r="U1074"/>
  <c r="T1074"/>
  <c r="Q1074"/>
  <c r="P1074"/>
  <c r="O1074"/>
  <c r="K1074"/>
  <c r="G1074"/>
  <c r="F1074"/>
  <c r="D1074"/>
  <c r="AF1073"/>
  <c r="AE1073"/>
  <c r="X1073"/>
  <c r="W1073"/>
  <c r="V1073"/>
  <c r="U1073"/>
  <c r="T1073"/>
  <c r="Q1073"/>
  <c r="P1073"/>
  <c r="O1073"/>
  <c r="K1073"/>
  <c r="G1073"/>
  <c r="F1073"/>
  <c r="D1073"/>
  <c r="AF1072"/>
  <c r="AE1072"/>
  <c r="X1072"/>
  <c r="W1072"/>
  <c r="V1072"/>
  <c r="U1072"/>
  <c r="T1072"/>
  <c r="Q1072"/>
  <c r="P1072"/>
  <c r="O1072"/>
  <c r="K1072"/>
  <c r="G1072"/>
  <c r="F1072"/>
  <c r="D1072"/>
  <c r="AF1071"/>
  <c r="AE1071"/>
  <c r="X1071"/>
  <c r="W1071"/>
  <c r="V1071"/>
  <c r="U1071"/>
  <c r="T1071"/>
  <c r="Q1071"/>
  <c r="P1071"/>
  <c r="O1071"/>
  <c r="K1071"/>
  <c r="G1071"/>
  <c r="F1071"/>
  <c r="D1071"/>
  <c r="AF1070"/>
  <c r="AE1070"/>
  <c r="X1070"/>
  <c r="W1070"/>
  <c r="V1070"/>
  <c r="U1070"/>
  <c r="T1070"/>
  <c r="Q1070"/>
  <c r="P1070"/>
  <c r="O1070"/>
  <c r="K1070"/>
  <c r="H1070"/>
  <c r="G1070"/>
  <c r="D1070"/>
  <c r="AF1069"/>
  <c r="AE1069"/>
  <c r="X1069"/>
  <c r="W1069"/>
  <c r="V1069"/>
  <c r="U1069"/>
  <c r="T1069"/>
  <c r="Q1069"/>
  <c r="P1069"/>
  <c r="O1069"/>
  <c r="K1069"/>
  <c r="H1069"/>
  <c r="G1069"/>
  <c r="D1069"/>
  <c r="AF1068"/>
  <c r="AE1068"/>
  <c r="X1068"/>
  <c r="W1068"/>
  <c r="V1068"/>
  <c r="U1068"/>
  <c r="T1068"/>
  <c r="Q1068"/>
  <c r="P1068"/>
  <c r="O1068"/>
  <c r="K1068"/>
  <c r="G1068"/>
  <c r="F1068"/>
  <c r="D1068"/>
  <c r="AF1067"/>
  <c r="AE1067"/>
  <c r="X1067"/>
  <c r="W1067"/>
  <c r="V1067"/>
  <c r="U1067"/>
  <c r="T1067"/>
  <c r="Q1067"/>
  <c r="P1067"/>
  <c r="O1067"/>
  <c r="K1067"/>
  <c r="G1067"/>
  <c r="F1067"/>
  <c r="D1067"/>
  <c r="AF1066"/>
  <c r="AE1066"/>
  <c r="X1066"/>
  <c r="W1066"/>
  <c r="V1066"/>
  <c r="U1066"/>
  <c r="T1066"/>
  <c r="Q1066"/>
  <c r="P1066"/>
  <c r="O1066"/>
  <c r="K1066"/>
  <c r="G1066"/>
  <c r="F1066"/>
  <c r="D1066"/>
  <c r="AF1065"/>
  <c r="AE1065"/>
  <c r="X1065"/>
  <c r="W1065"/>
  <c r="V1065"/>
  <c r="U1065"/>
  <c r="T1065"/>
  <c r="Q1065"/>
  <c r="P1065"/>
  <c r="O1065"/>
  <c r="K1065"/>
  <c r="G1065"/>
  <c r="F1065"/>
  <c r="D1065"/>
  <c r="AF1064"/>
  <c r="AE1064"/>
  <c r="X1064"/>
  <c r="W1064"/>
  <c r="V1064"/>
  <c r="U1064"/>
  <c r="T1064"/>
  <c r="Q1064"/>
  <c r="P1064"/>
  <c r="O1064"/>
  <c r="K1064"/>
  <c r="G1064"/>
  <c r="F1064"/>
  <c r="D1064"/>
  <c r="AF1063"/>
  <c r="AE1063"/>
  <c r="X1063"/>
  <c r="W1063"/>
  <c r="V1063"/>
  <c r="U1063"/>
  <c r="T1063"/>
  <c r="Q1063"/>
  <c r="P1063"/>
  <c r="O1063"/>
  <c r="K1063"/>
  <c r="G1063"/>
  <c r="F1063"/>
  <c r="D1063"/>
  <c r="AF1062"/>
  <c r="AE1062"/>
  <c r="X1062"/>
  <c r="W1062"/>
  <c r="V1062"/>
  <c r="U1062"/>
  <c r="T1062"/>
  <c r="Q1062"/>
  <c r="P1062"/>
  <c r="O1062"/>
  <c r="K1062"/>
  <c r="G1062"/>
  <c r="F1062"/>
  <c r="D1062"/>
  <c r="AF1061"/>
  <c r="AE1061"/>
  <c r="X1061"/>
  <c r="W1061"/>
  <c r="V1061"/>
  <c r="U1061"/>
  <c r="T1061"/>
  <c r="Q1061"/>
  <c r="P1061"/>
  <c r="O1061"/>
  <c r="K1061"/>
  <c r="G1061"/>
  <c r="F1061"/>
  <c r="D1061"/>
  <c r="AF1060"/>
  <c r="AE1060"/>
  <c r="X1060"/>
  <c r="W1060"/>
  <c r="V1060"/>
  <c r="U1060"/>
  <c r="T1060"/>
  <c r="Q1060"/>
  <c r="P1060"/>
  <c r="O1060"/>
  <c r="K1060"/>
  <c r="G1060"/>
  <c r="F1060"/>
  <c r="D1060"/>
  <c r="AF1059"/>
  <c r="AE1059"/>
  <c r="X1059"/>
  <c r="W1059"/>
  <c r="V1059"/>
  <c r="U1059"/>
  <c r="T1059"/>
  <c r="Q1059"/>
  <c r="P1059"/>
  <c r="O1059"/>
  <c r="K1059"/>
  <c r="H1059"/>
  <c r="G1059"/>
  <c r="D1059"/>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F1055"/>
  <c r="AE1055"/>
  <c r="X1055"/>
  <c r="W1055"/>
  <c r="V1055"/>
  <c r="U1055"/>
  <c r="T1055"/>
  <c r="Q1055"/>
  <c r="P1055"/>
  <c r="O1055"/>
  <c r="K1055"/>
  <c r="G1055"/>
  <c r="F1055"/>
  <c r="D1055"/>
  <c r="AF1054"/>
  <c r="AE1054"/>
  <c r="X1054"/>
  <c r="W1054"/>
  <c r="V1054"/>
  <c r="U1054"/>
  <c r="T1054"/>
  <c r="Q1054"/>
  <c r="P1054"/>
  <c r="O1054"/>
  <c r="K1054"/>
  <c r="G1054"/>
  <c r="F1054"/>
  <c r="D1054"/>
  <c r="AF1053"/>
  <c r="AE1053"/>
  <c r="X1053"/>
  <c r="W1053"/>
  <c r="V1053"/>
  <c r="U1053"/>
  <c r="T1053"/>
  <c r="Q1053"/>
  <c r="P1053"/>
  <c r="O1053"/>
  <c r="K1053"/>
  <c r="G1053"/>
  <c r="F1053"/>
  <c r="D1053"/>
  <c r="AF1052"/>
  <c r="AE1052"/>
  <c r="X1052"/>
  <c r="W1052"/>
  <c r="V1052"/>
  <c r="U1052"/>
  <c r="T1052"/>
  <c r="Q1052"/>
  <c r="P1052"/>
  <c r="O1052"/>
  <c r="K1052"/>
  <c r="G1052"/>
  <c r="F1052"/>
  <c r="D1052"/>
  <c r="AF1051"/>
  <c r="AE1051"/>
  <c r="X1051"/>
  <c r="W1051"/>
  <c r="V1051"/>
  <c r="U1051"/>
  <c r="T1051"/>
  <c r="Q1051"/>
  <c r="P1051"/>
  <c r="O1051"/>
  <c r="K1051"/>
  <c r="G1051"/>
  <c r="F1051"/>
  <c r="D1051"/>
  <c r="AF1050"/>
  <c r="AE1050"/>
  <c r="X1050"/>
  <c r="W1050"/>
  <c r="V1050"/>
  <c r="U1050"/>
  <c r="T1050"/>
  <c r="Q1050"/>
  <c r="P1050"/>
  <c r="O1050"/>
  <c r="K1050"/>
  <c r="G1050"/>
  <c r="F1050"/>
  <c r="D1050"/>
  <c r="AF1049"/>
  <c r="AE1049"/>
  <c r="X1049"/>
  <c r="W1049"/>
  <c r="V1049"/>
  <c r="U1049"/>
  <c r="T1049"/>
  <c r="Q1049"/>
  <c r="P1049"/>
  <c r="O1049"/>
  <c r="K1049"/>
  <c r="G1049"/>
  <c r="F1049"/>
  <c r="D1049"/>
  <c r="AF1048"/>
  <c r="AE1048"/>
  <c r="X1048"/>
  <c r="W1048"/>
  <c r="V1048"/>
  <c r="U1048"/>
  <c r="T1048"/>
  <c r="Q1048"/>
  <c r="P1048"/>
  <c r="O1048"/>
  <c r="K1048"/>
  <c r="G1048"/>
  <c r="F1048"/>
  <c r="D1048"/>
  <c r="AF1047"/>
  <c r="AE1047"/>
  <c r="X1047"/>
  <c r="W1047"/>
  <c r="V1047"/>
  <c r="U1047"/>
  <c r="T1047"/>
  <c r="Q1047"/>
  <c r="P1047"/>
  <c r="O1047"/>
  <c r="K1047"/>
  <c r="G1047"/>
  <c r="F1047"/>
  <c r="D1047"/>
  <c r="AF1046"/>
  <c r="AE1046"/>
  <c r="X1046"/>
  <c r="W1046"/>
  <c r="V1046"/>
  <c r="U1046"/>
  <c r="T1046"/>
  <c r="Q1046"/>
  <c r="P1046"/>
  <c r="O1046"/>
  <c r="K1046"/>
  <c r="G1046"/>
  <c r="F1046"/>
  <c r="D1046"/>
  <c r="AF1045"/>
  <c r="AE1045"/>
  <c r="X1045"/>
  <c r="W1045"/>
  <c r="V1045"/>
  <c r="U1045"/>
  <c r="T1045"/>
  <c r="Q1045"/>
  <c r="P1045"/>
  <c r="O1045"/>
  <c r="K1045"/>
  <c r="G1045"/>
  <c r="F1045"/>
  <c r="D1045"/>
  <c r="AF1044"/>
  <c r="AE1044"/>
  <c r="X1044"/>
  <c r="W1044"/>
  <c r="V1044"/>
  <c r="U1044"/>
  <c r="T1044"/>
  <c r="Q1044"/>
  <c r="P1044"/>
  <c r="O1044"/>
  <c r="K1044"/>
  <c r="G1044"/>
  <c r="F1044"/>
  <c r="D1044"/>
  <c r="AF1043"/>
  <c r="AE1043"/>
  <c r="X1043"/>
  <c r="W1043"/>
  <c r="V1043"/>
  <c r="U1043"/>
  <c r="T1043"/>
  <c r="Q1043"/>
  <c r="P1043"/>
  <c r="O1043"/>
  <c r="K1043"/>
  <c r="G1043"/>
  <c r="F1043"/>
  <c r="D1043"/>
  <c r="AF1042"/>
  <c r="AE1042"/>
  <c r="X1042"/>
  <c r="W1042"/>
  <c r="V1042"/>
  <c r="U1042"/>
  <c r="T1042"/>
  <c r="Q1042"/>
  <c r="P1042"/>
  <c r="O1042"/>
  <c r="K1042"/>
  <c r="G1042"/>
  <c r="F1042"/>
  <c r="D1042"/>
  <c r="AF1041"/>
  <c r="AE1041"/>
  <c r="X1041"/>
  <c r="W1041"/>
  <c r="V1041"/>
  <c r="U1041"/>
  <c r="T1041"/>
  <c r="Q1041"/>
  <c r="P1041"/>
  <c r="O1041"/>
  <c r="K1041"/>
  <c r="G1041"/>
  <c r="F1041"/>
  <c r="D104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F1037"/>
  <c r="AE1037"/>
  <c r="X1037"/>
  <c r="W1037"/>
  <c r="V1037"/>
  <c r="U1037"/>
  <c r="T1037"/>
  <c r="Q1037"/>
  <c r="P1037"/>
  <c r="O1037"/>
  <c r="K1037"/>
  <c r="G1037"/>
  <c r="F1037"/>
  <c r="D1037"/>
  <c r="AF1036"/>
  <c r="AF1035"/>
  <c r="AE1035"/>
  <c r="X1035"/>
  <c r="W1035"/>
  <c r="V1035"/>
  <c r="U1035"/>
  <c r="T1035"/>
  <c r="Q1035"/>
  <c r="P1035"/>
  <c r="O1035"/>
  <c r="K1035"/>
  <c r="G1035"/>
  <c r="F1035"/>
  <c r="D1035"/>
  <c r="AF1034"/>
  <c r="AE1034"/>
  <c r="X1034"/>
  <c r="W1034"/>
  <c r="V1034"/>
  <c r="U1034"/>
  <c r="T1034"/>
  <c r="Q1034"/>
  <c r="P1034"/>
  <c r="O1034"/>
  <c r="K1034"/>
  <c r="G1034"/>
  <c r="F1034"/>
  <c r="D1034"/>
  <c r="AF1033"/>
  <c r="AE1033"/>
  <c r="X1033"/>
  <c r="W1033"/>
  <c r="V1033"/>
  <c r="U1033"/>
  <c r="T1033"/>
  <c r="Q1033"/>
  <c r="P1033"/>
  <c r="O1033"/>
  <c r="K1033"/>
  <c r="G1033"/>
  <c r="F1033"/>
  <c r="D1033"/>
  <c r="AF1032"/>
  <c r="AE1032"/>
  <c r="X1032"/>
  <c r="W1032"/>
  <c r="V1032"/>
  <c r="U1032"/>
  <c r="T1032"/>
  <c r="Q1032"/>
  <c r="P1032"/>
  <c r="O1032"/>
  <c r="K1032"/>
  <c r="G1032"/>
  <c r="F1032"/>
  <c r="D1032"/>
  <c r="AF1031"/>
  <c r="AE1031"/>
  <c r="X1031"/>
  <c r="W1031"/>
  <c r="V1031"/>
  <c r="U1031"/>
  <c r="T1031"/>
  <c r="Q1031"/>
  <c r="P1031"/>
  <c r="O1031"/>
  <c r="K1031"/>
  <c r="G1031"/>
  <c r="F1031"/>
  <c r="D103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F1026"/>
  <c r="AE1026"/>
  <c r="X1026"/>
  <c r="W1026"/>
  <c r="V1026"/>
  <c r="U1026"/>
  <c r="T1026"/>
  <c r="Q1026"/>
  <c r="P1026"/>
  <c r="O1026"/>
  <c r="K1026"/>
  <c r="G1026"/>
  <c r="F1026"/>
  <c r="D1026"/>
  <c r="AF1025"/>
  <c r="AE1025"/>
  <c r="X1025"/>
  <c r="W1025"/>
  <c r="V1025"/>
  <c r="U1025"/>
  <c r="T1025"/>
  <c r="Q1025"/>
  <c r="P1025"/>
  <c r="O1025"/>
  <c r="K1025"/>
  <c r="G1025"/>
  <c r="F1025"/>
  <c r="D1025"/>
  <c r="AF1024"/>
  <c r="AF1023"/>
  <c r="AE1023"/>
  <c r="X1023"/>
  <c r="W1023"/>
  <c r="V1023"/>
  <c r="U1023"/>
  <c r="T1023"/>
  <c r="Q1023"/>
  <c r="P1023"/>
  <c r="O1023"/>
  <c r="K1023"/>
  <c r="G1023"/>
  <c r="F1023"/>
  <c r="D1023"/>
  <c r="AF1022"/>
  <c r="AE1022"/>
  <c r="X1022"/>
  <c r="W1022"/>
  <c r="V1022"/>
  <c r="U1022"/>
  <c r="T1022"/>
  <c r="Q1022"/>
  <c r="P1022"/>
  <c r="O1022"/>
  <c r="K1022"/>
  <c r="G1022"/>
  <c r="F1022"/>
  <c r="D1022"/>
  <c r="AF1021"/>
  <c r="AF1020"/>
  <c r="AE1020"/>
  <c r="X1020"/>
  <c r="W1020"/>
  <c r="V1020"/>
  <c r="U1020"/>
  <c r="T1020"/>
  <c r="Q1020"/>
  <c r="P1020"/>
  <c r="O1020"/>
  <c r="K1020"/>
  <c r="G1020"/>
  <c r="F1020"/>
  <c r="D1020"/>
  <c r="AF1019"/>
  <c r="AE1019"/>
  <c r="X1019"/>
  <c r="W1019"/>
  <c r="V1019"/>
  <c r="U1019"/>
  <c r="T1019"/>
  <c r="Q1019"/>
  <c r="P1019"/>
  <c r="O1019"/>
  <c r="K1019"/>
  <c r="G1019"/>
  <c r="F1019"/>
  <c r="D1019"/>
  <c r="AF1018"/>
  <c r="AE1018"/>
  <c r="X1018"/>
  <c r="W1018"/>
  <c r="V1018"/>
  <c r="U1018"/>
  <c r="T1018"/>
  <c r="Q1018"/>
  <c r="P1018"/>
  <c r="O1018"/>
  <c r="K1018"/>
  <c r="G1018"/>
  <c r="F1018"/>
  <c r="D1018"/>
  <c r="AF1017"/>
  <c r="AE1017"/>
  <c r="X1017"/>
  <c r="W1017"/>
  <c r="V1017"/>
  <c r="U1017"/>
  <c r="T1017"/>
  <c r="Q1017"/>
  <c r="P1017"/>
  <c r="O1017"/>
  <c r="K1017"/>
  <c r="G1017"/>
  <c r="F1017"/>
  <c r="D1017"/>
  <c r="AF1016"/>
  <c r="AE1016"/>
  <c r="X1016"/>
  <c r="W1016"/>
  <c r="V1016"/>
  <c r="U1016"/>
  <c r="T1016"/>
  <c r="Q1016"/>
  <c r="P1016"/>
  <c r="O1016"/>
  <c r="K1016"/>
  <c r="G1016"/>
  <c r="F1016"/>
  <c r="D1016"/>
  <c r="AF1015"/>
  <c r="AE1015"/>
  <c r="X1015"/>
  <c r="W1015"/>
  <c r="V1015"/>
  <c r="U1015"/>
  <c r="T1015"/>
  <c r="Q1015"/>
  <c r="P1015"/>
  <c r="O1015"/>
  <c r="K1015"/>
  <c r="G1015"/>
  <c r="F1015"/>
  <c r="D1015"/>
  <c r="AF1014"/>
  <c r="AE1014"/>
  <c r="X1014"/>
  <c r="W1014"/>
  <c r="V1014"/>
  <c r="U1014"/>
  <c r="T1014"/>
  <c r="Q1014"/>
  <c r="P1014"/>
  <c r="O1014"/>
  <c r="K1014"/>
  <c r="G1014"/>
  <c r="F1014"/>
  <c r="D1014"/>
  <c r="AF1013"/>
  <c r="AE1013"/>
  <c r="X1013"/>
  <c r="W1013"/>
  <c r="V1013"/>
  <c r="U1013"/>
  <c r="T1013"/>
  <c r="Q1013"/>
  <c r="P1013"/>
  <c r="O1013"/>
  <c r="K1013"/>
  <c r="G1013"/>
  <c r="F1013"/>
  <c r="D1013"/>
  <c r="AF1012"/>
  <c r="AE1012"/>
  <c r="X1012"/>
  <c r="W1012"/>
  <c r="V1012"/>
  <c r="U1012"/>
  <c r="T1012"/>
  <c r="Q1012"/>
  <c r="P1012"/>
  <c r="O1012"/>
  <c r="K1012"/>
  <c r="H1012"/>
  <c r="G1012"/>
  <c r="D1012"/>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F1008"/>
  <c r="AE1008"/>
  <c r="X1008"/>
  <c r="W1008"/>
  <c r="V1008"/>
  <c r="U1008"/>
  <c r="T1008"/>
  <c r="Q1008"/>
  <c r="P1008"/>
  <c r="O1008"/>
  <c r="K1008"/>
  <c r="G1008"/>
  <c r="F1008"/>
  <c r="D1008"/>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F1001"/>
  <c r="AE1001"/>
  <c r="X1001"/>
  <c r="W1001"/>
  <c r="V1001"/>
  <c r="U1001"/>
  <c r="T1001"/>
  <c r="Q1001"/>
  <c r="P1001"/>
  <c r="O1001"/>
  <c r="K1001"/>
  <c r="G1001"/>
  <c r="F1001"/>
  <c r="D1001"/>
  <c r="AF1000"/>
  <c r="AE1000"/>
  <c r="X1000"/>
  <c r="W1000"/>
  <c r="V1000"/>
  <c r="U1000"/>
  <c r="T1000"/>
  <c r="Q1000"/>
  <c r="P1000"/>
  <c r="O1000"/>
  <c r="K1000"/>
  <c r="G1000"/>
  <c r="F1000"/>
  <c r="D1000"/>
  <c r="AF999"/>
  <c r="AE999"/>
  <c r="X999"/>
  <c r="W999"/>
  <c r="V999"/>
  <c r="U999"/>
  <c r="T999"/>
  <c r="Q999"/>
  <c r="P999"/>
  <c r="O999"/>
  <c r="K999"/>
  <c r="G999"/>
  <c r="F999"/>
  <c r="D999"/>
  <c r="AF998"/>
  <c r="AE998"/>
  <c r="X998"/>
  <c r="W998"/>
  <c r="V998"/>
  <c r="U998"/>
  <c r="T998"/>
  <c r="Q998"/>
  <c r="P998"/>
  <c r="O998"/>
  <c r="K998"/>
  <c r="G998"/>
  <c r="F998"/>
  <c r="D998"/>
  <c r="AF997"/>
  <c r="AE997"/>
  <c r="X997"/>
  <c r="W997"/>
  <c r="V997"/>
  <c r="U997"/>
  <c r="T997"/>
  <c r="Q997"/>
  <c r="P997"/>
  <c r="O997"/>
  <c r="K997"/>
  <c r="G997"/>
  <c r="F997"/>
  <c r="D997"/>
  <c r="AF996"/>
  <c r="AE996"/>
  <c r="X996"/>
  <c r="W996"/>
  <c r="V996"/>
  <c r="U996"/>
  <c r="T996"/>
  <c r="Q996"/>
  <c r="P996"/>
  <c r="O996"/>
  <c r="K996"/>
  <c r="G996"/>
  <c r="F996"/>
  <c r="D996"/>
  <c r="AF995"/>
  <c r="AF994"/>
  <c r="AE994"/>
  <c r="X994"/>
  <c r="W994"/>
  <c r="V994"/>
  <c r="U994"/>
  <c r="T994"/>
  <c r="Q994"/>
  <c r="P994"/>
  <c r="O994"/>
  <c r="K994"/>
  <c r="G994"/>
  <c r="F994"/>
  <c r="D994"/>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F983"/>
  <c r="AE983"/>
  <c r="X983"/>
  <c r="W983"/>
  <c r="V983"/>
  <c r="U983"/>
  <c r="T983"/>
  <c r="Q983"/>
  <c r="P983"/>
  <c r="O983"/>
  <c r="K983"/>
  <c r="G983"/>
  <c r="F983"/>
  <c r="D983"/>
  <c r="AF982"/>
  <c r="AE982"/>
  <c r="X982"/>
  <c r="W982"/>
  <c r="V982"/>
  <c r="U982"/>
  <c r="T982"/>
  <c r="Q982"/>
  <c r="P982"/>
  <c r="O982"/>
  <c r="K982"/>
  <c r="G982"/>
  <c r="F982"/>
  <c r="D982"/>
  <c r="AF981"/>
  <c r="AE981"/>
  <c r="X981"/>
  <c r="W981"/>
  <c r="V981"/>
  <c r="U981"/>
  <c r="T981"/>
  <c r="Q981"/>
  <c r="P981"/>
  <c r="O981"/>
  <c r="K981"/>
  <c r="G981"/>
  <c r="F981"/>
  <c r="D981"/>
  <c r="AF980"/>
  <c r="AE980"/>
  <c r="X980"/>
  <c r="W980"/>
  <c r="V980"/>
  <c r="U980"/>
  <c r="T980"/>
  <c r="Q980"/>
  <c r="P980"/>
  <c r="O980"/>
  <c r="K980"/>
  <c r="G980"/>
  <c r="F980"/>
  <c r="D980"/>
  <c r="AF979"/>
  <c r="AE979"/>
  <c r="X979"/>
  <c r="W979"/>
  <c r="V979"/>
  <c r="U979"/>
  <c r="T979"/>
  <c r="Q979"/>
  <c r="P979"/>
  <c r="O979"/>
  <c r="K979"/>
  <c r="G979"/>
  <c r="AC998" l="1"/>
  <c r="AG998"/>
  <c r="AC1002"/>
  <c r="AG1002"/>
  <c r="AC1006"/>
  <c r="AG1006"/>
  <c r="AC1008"/>
  <c r="AG1008"/>
  <c r="AC1010"/>
  <c r="AG1010"/>
  <c r="AC1014"/>
  <c r="AG1014"/>
  <c r="AC1016"/>
  <c r="AG1016"/>
  <c r="AC1018"/>
  <c r="AG1018"/>
  <c r="AC1020"/>
  <c r="AG1020"/>
  <c r="AC1025"/>
  <c r="AG1025"/>
  <c r="AC1027"/>
  <c r="AG1027"/>
  <c r="AC1029"/>
  <c r="AG1029"/>
  <c r="AC1031"/>
  <c r="AG1031"/>
  <c r="AC1033"/>
  <c r="AG1033"/>
  <c r="AC1035"/>
  <c r="AG1035"/>
  <c r="AC996"/>
  <c r="AG996"/>
  <c r="AC1000"/>
  <c r="AG1000"/>
  <c r="AC1004"/>
  <c r="AG1004"/>
  <c r="AC1012"/>
  <c r="AG1012"/>
  <c r="AC980"/>
  <c r="AG980"/>
  <c r="AC982"/>
  <c r="AG982"/>
  <c r="AC984"/>
  <c r="AG984"/>
  <c r="AC986"/>
  <c r="AG986"/>
  <c r="AC988"/>
  <c r="AG988"/>
  <c r="AC993"/>
  <c r="AG993"/>
  <c r="AC1022"/>
  <c r="AG1022"/>
  <c r="AC1037"/>
  <c r="AG1037"/>
  <c r="AC1039"/>
  <c r="AG1039"/>
  <c r="AC1041"/>
  <c r="AG1041"/>
  <c r="AC1043"/>
  <c r="AG1043"/>
  <c r="AC1045"/>
  <c r="AG1045"/>
  <c r="AC1047"/>
  <c r="AG1047"/>
  <c r="AC1049"/>
  <c r="AG1049"/>
  <c r="AC1051"/>
  <c r="AG1051"/>
  <c r="AC1053"/>
  <c r="AG1053"/>
  <c r="AC1055"/>
  <c r="AG1055"/>
  <c r="AC1057"/>
  <c r="AG1057"/>
  <c r="AC1059"/>
  <c r="AG1059"/>
  <c r="AC1061"/>
  <c r="AG1061"/>
  <c r="AC1063"/>
  <c r="AG1063"/>
  <c r="AC1065"/>
  <c r="AG1065"/>
  <c r="AC1067"/>
  <c r="AG1067"/>
  <c r="AC1069"/>
  <c r="AG1069"/>
  <c r="AC1071"/>
  <c r="AG1071"/>
  <c r="AC1073"/>
  <c r="AG1073"/>
  <c r="AC1075"/>
  <c r="AG1075"/>
  <c r="AC1077"/>
  <c r="AG1077"/>
  <c r="AC1079"/>
  <c r="AG1079"/>
  <c r="AC1081"/>
  <c r="AG1081"/>
  <c r="AC1083"/>
  <c r="AG1083"/>
  <c r="AC1085"/>
  <c r="AG1085"/>
  <c r="AC1087"/>
  <c r="AG1087"/>
  <c r="AC1089"/>
  <c r="AG1089"/>
  <c r="AC1091"/>
  <c r="AG1091"/>
  <c r="AC1093"/>
  <c r="AG1093"/>
  <c r="AC1095"/>
  <c r="AG1095"/>
  <c r="AC1097"/>
  <c r="AG1097"/>
  <c r="AC997"/>
  <c r="AG997"/>
  <c r="AC999"/>
  <c r="AG999"/>
  <c r="AC1003"/>
  <c r="AG1003"/>
  <c r="AC1011"/>
  <c r="AG1011"/>
  <c r="AC1013"/>
  <c r="AG1013"/>
  <c r="AC1026"/>
  <c r="AG1026"/>
  <c r="AC1028"/>
  <c r="AG1028"/>
  <c r="AC1030"/>
  <c r="AG1030"/>
  <c r="AC1032"/>
  <c r="AG1032"/>
  <c r="AC1034"/>
  <c r="AG1034"/>
  <c r="AC1001"/>
  <c r="AG1001"/>
  <c r="AC1005"/>
  <c r="AG1005"/>
  <c r="AC1007"/>
  <c r="AG1007"/>
  <c r="AC1009"/>
  <c r="AG1009"/>
  <c r="AC1015"/>
  <c r="AG1015"/>
  <c r="AC1017"/>
  <c r="AG1017"/>
  <c r="AC1019"/>
  <c r="AG1019"/>
  <c r="AC981"/>
  <c r="AG981"/>
  <c r="AC983"/>
  <c r="AG983"/>
  <c r="AC985"/>
  <c r="AG985"/>
  <c r="AC987"/>
  <c r="AG987"/>
  <c r="AC989"/>
  <c r="AG989"/>
  <c r="AC992"/>
  <c r="AG992"/>
  <c r="AC994"/>
  <c r="AG994"/>
  <c r="AC1023"/>
  <c r="AG1023"/>
  <c r="AC1038"/>
  <c r="AG1038"/>
  <c r="AC1040"/>
  <c r="AG1040"/>
  <c r="AC1042"/>
  <c r="AG1042"/>
  <c r="AC1044"/>
  <c r="AG1044"/>
  <c r="AC1046"/>
  <c r="AG1046"/>
  <c r="AC1048"/>
  <c r="AG1048"/>
  <c r="AC1050"/>
  <c r="AG1050"/>
  <c r="AC1052"/>
  <c r="AG1052"/>
  <c r="AC1054"/>
  <c r="AG1054"/>
  <c r="AC1056"/>
  <c r="AG1056"/>
  <c r="AC1058"/>
  <c r="AG1058"/>
  <c r="AC1060"/>
  <c r="AG1060"/>
  <c r="AC1062"/>
  <c r="AG1062"/>
  <c r="AC1064"/>
  <c r="AG1064"/>
  <c r="AC1066"/>
  <c r="AG1066"/>
  <c r="AC1068"/>
  <c r="AG1068"/>
  <c r="AC1070"/>
  <c r="AG1070"/>
  <c r="AC1072"/>
  <c r="AG1072"/>
  <c r="AC1074"/>
  <c r="AG1074"/>
  <c r="AC1076"/>
  <c r="AG1076"/>
  <c r="AC1078"/>
  <c r="AG1078"/>
  <c r="AC1080"/>
  <c r="AG1080"/>
  <c r="AC1082"/>
  <c r="AG1082"/>
  <c r="AC1084"/>
  <c r="AG1084"/>
  <c r="AC1086"/>
  <c r="AG1086"/>
  <c r="AC1088"/>
  <c r="AG1088"/>
  <c r="AC1090"/>
  <c r="AG1090"/>
  <c r="AC1092"/>
  <c r="AG1092"/>
  <c r="AC1094"/>
  <c r="AG1094"/>
  <c r="AC1096"/>
  <c r="AG1096"/>
  <c r="AC1098"/>
  <c r="AG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F977"/>
  <c r="AE977"/>
  <c r="X977"/>
  <c r="W977"/>
  <c r="V977"/>
  <c r="U977"/>
  <c r="T977"/>
  <c r="Q977"/>
  <c r="P977"/>
  <c r="O977"/>
  <c r="K977"/>
  <c r="G977"/>
  <c r="F977"/>
  <c r="D977"/>
  <c r="AF976"/>
  <c r="AE976"/>
  <c r="X976"/>
  <c r="W976"/>
  <c r="V976"/>
  <c r="U976"/>
  <c r="T976"/>
  <c r="Q976"/>
  <c r="P976"/>
  <c r="O976"/>
  <c r="K976"/>
  <c r="G976"/>
  <c r="F976"/>
  <c r="D976"/>
  <c r="AF975"/>
  <c r="AE975"/>
  <c r="X975"/>
  <c r="W975"/>
  <c r="V975"/>
  <c r="U975"/>
  <c r="T975"/>
  <c r="Q975"/>
  <c r="P975"/>
  <c r="O975"/>
  <c r="K975"/>
  <c r="G975"/>
  <c r="F975"/>
  <c r="D975"/>
  <c r="AF974"/>
  <c r="AE974"/>
  <c r="X974"/>
  <c r="W974"/>
  <c r="V974"/>
  <c r="U974"/>
  <c r="T974"/>
  <c r="Q974"/>
  <c r="P974"/>
  <c r="O974"/>
  <c r="K974"/>
  <c r="G974"/>
  <c r="F974"/>
  <c r="D974"/>
  <c r="AF973"/>
  <c r="AE973"/>
  <c r="X973"/>
  <c r="W973"/>
  <c r="V973"/>
  <c r="U973"/>
  <c r="T973"/>
  <c r="Q973"/>
  <c r="P973"/>
  <c r="O973"/>
  <c r="K973"/>
  <c r="G973"/>
  <c r="F973"/>
  <c r="D973"/>
  <c r="AF972"/>
  <c r="AE972"/>
  <c r="X972"/>
  <c r="W972"/>
  <c r="V972"/>
  <c r="U972"/>
  <c r="T972"/>
  <c r="Q972"/>
  <c r="P972"/>
  <c r="O972"/>
  <c r="K972"/>
  <c r="G972"/>
  <c r="F972"/>
  <c r="D972"/>
  <c r="AF971"/>
  <c r="AE971"/>
  <c r="X971"/>
  <c r="W971"/>
  <c r="V971"/>
  <c r="U971"/>
  <c r="T971"/>
  <c r="Q971"/>
  <c r="P971"/>
  <c r="O971"/>
  <c r="K971"/>
  <c r="G971"/>
  <c r="F971"/>
  <c r="D971"/>
  <c r="AF970"/>
  <c r="AE970"/>
  <c r="X970"/>
  <c r="W970"/>
  <c r="V970"/>
  <c r="U970"/>
  <c r="T970"/>
  <c r="Q970"/>
  <c r="P970"/>
  <c r="O970"/>
  <c r="K970"/>
  <c r="G970"/>
  <c r="AC974" l="1"/>
  <c r="AG974"/>
  <c r="AC978"/>
  <c r="AG978"/>
  <c r="AC972"/>
  <c r="AG972"/>
  <c r="AC976"/>
  <c r="AG976"/>
  <c r="AC971"/>
  <c r="AG971"/>
  <c r="AC973"/>
  <c r="AG973"/>
  <c r="AC975"/>
  <c r="AG975"/>
  <c r="AC977"/>
  <c r="AG977"/>
  <c r="AC979"/>
  <c r="AG979"/>
  <c r="H972"/>
  <c r="H973"/>
  <c r="H977"/>
  <c r="H978"/>
  <c r="H976"/>
  <c r="H974"/>
  <c r="H971"/>
  <c r="H975"/>
  <c r="F970"/>
  <c r="H970" s="1"/>
  <c r="D970"/>
  <c r="AF969"/>
  <c r="AE969"/>
  <c r="X969"/>
  <c r="W969"/>
  <c r="V969"/>
  <c r="U969"/>
  <c r="T969"/>
  <c r="Q969"/>
  <c r="P969"/>
  <c r="O969"/>
  <c r="K969"/>
  <c r="G969"/>
  <c r="F969"/>
  <c r="D969"/>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F960"/>
  <c r="AE960"/>
  <c r="X960"/>
  <c r="W960"/>
  <c r="V960"/>
  <c r="U960"/>
  <c r="T960"/>
  <c r="Q960"/>
  <c r="P960"/>
  <c r="O960"/>
  <c r="K960"/>
  <c r="G960"/>
  <c r="F960"/>
  <c r="D960"/>
  <c r="AF959"/>
  <c r="AE959"/>
  <c r="X959"/>
  <c r="W959"/>
  <c r="V959"/>
  <c r="U959"/>
  <c r="T959"/>
  <c r="Q959"/>
  <c r="P959"/>
  <c r="O959"/>
  <c r="K959"/>
  <c r="G959"/>
  <c r="F959"/>
  <c r="D959"/>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F955"/>
  <c r="AE955"/>
  <c r="X955"/>
  <c r="W955"/>
  <c r="V955"/>
  <c r="U955"/>
  <c r="T955"/>
  <c r="Q955"/>
  <c r="P955"/>
  <c r="O955"/>
  <c r="K955"/>
  <c r="G955"/>
  <c r="F955"/>
  <c r="D955"/>
  <c r="AF954"/>
  <c r="AE954"/>
  <c r="X954"/>
  <c r="W954"/>
  <c r="V954"/>
  <c r="U954"/>
  <c r="T954"/>
  <c r="Q954"/>
  <c r="P954"/>
  <c r="O954"/>
  <c r="K954"/>
  <c r="G954"/>
  <c r="F954"/>
  <c r="D954"/>
  <c r="AF953"/>
  <c r="AE953"/>
  <c r="X953"/>
  <c r="W953"/>
  <c r="V953"/>
  <c r="U953"/>
  <c r="T953"/>
  <c r="Q953"/>
  <c r="P953"/>
  <c r="O953"/>
  <c r="K953"/>
  <c r="H953"/>
  <c r="G953"/>
  <c r="D953"/>
  <c r="AF952"/>
  <c r="AE952"/>
  <c r="X952"/>
  <c r="W952"/>
  <c r="V952"/>
  <c r="U952"/>
  <c r="T952"/>
  <c r="Q952"/>
  <c r="P952"/>
  <c r="O952"/>
  <c r="K952"/>
  <c r="G952"/>
  <c r="F952"/>
  <c r="D952"/>
  <c r="AF951"/>
  <c r="AE951"/>
  <c r="X951"/>
  <c r="W951"/>
  <c r="V951"/>
  <c r="U951"/>
  <c r="T951"/>
  <c r="Q951"/>
  <c r="P951"/>
  <c r="O951"/>
  <c r="K951"/>
  <c r="G951"/>
  <c r="D951"/>
  <c r="AF950"/>
  <c r="AE950"/>
  <c r="X950"/>
  <c r="W950"/>
  <c r="V950"/>
  <c r="U950"/>
  <c r="T950"/>
  <c r="Q950"/>
  <c r="P950"/>
  <c r="O950"/>
  <c r="K950"/>
  <c r="G950"/>
  <c r="F950"/>
  <c r="D950"/>
  <c r="AF949"/>
  <c r="AE949"/>
  <c r="X949"/>
  <c r="W949"/>
  <c r="V949"/>
  <c r="U949"/>
  <c r="T949"/>
  <c r="Q949"/>
  <c r="P949"/>
  <c r="O949"/>
  <c r="K949"/>
  <c r="G949"/>
  <c r="F949"/>
  <c r="D949"/>
  <c r="AF948"/>
  <c r="AE948"/>
  <c r="X948"/>
  <c r="W948"/>
  <c r="V948"/>
  <c r="U948"/>
  <c r="T948"/>
  <c r="Q948"/>
  <c r="P948"/>
  <c r="O948"/>
  <c r="K948"/>
  <c r="G948"/>
  <c r="F948"/>
  <c r="D948"/>
  <c r="AF947"/>
  <c r="AE947"/>
  <c r="X947"/>
  <c r="W947"/>
  <c r="V947"/>
  <c r="U947"/>
  <c r="T947"/>
  <c r="Q947"/>
  <c r="P947"/>
  <c r="O947"/>
  <c r="K947"/>
  <c r="G947"/>
  <c r="F947"/>
  <c r="D947"/>
  <c r="AF946"/>
  <c r="AE946"/>
  <c r="X946"/>
  <c r="W946"/>
  <c r="V946"/>
  <c r="U946"/>
  <c r="T946"/>
  <c r="Q946"/>
  <c r="P946"/>
  <c r="O946"/>
  <c r="K946"/>
  <c r="G946"/>
  <c r="F946"/>
  <c r="D946"/>
  <c r="AF945"/>
  <c r="AE945"/>
  <c r="X945"/>
  <c r="W945"/>
  <c r="V945"/>
  <c r="U945"/>
  <c r="T945"/>
  <c r="Q945"/>
  <c r="P945"/>
  <c r="O945"/>
  <c r="K945"/>
  <c r="G945"/>
  <c r="F945"/>
  <c r="D945"/>
  <c r="AF944"/>
  <c r="AE944"/>
  <c r="X944"/>
  <c r="W944"/>
  <c r="V944"/>
  <c r="U944"/>
  <c r="T944"/>
  <c r="Q944"/>
  <c r="P944"/>
  <c r="O944"/>
  <c r="K944"/>
  <c r="G944"/>
  <c r="F944"/>
  <c r="D944"/>
  <c r="AF943"/>
  <c r="AE943"/>
  <c r="X943"/>
  <c r="W943"/>
  <c r="V943"/>
  <c r="U943"/>
  <c r="T943"/>
  <c r="Q943"/>
  <c r="P943"/>
  <c r="O943"/>
  <c r="K943"/>
  <c r="G943"/>
  <c r="F943"/>
  <c r="D943"/>
  <c r="AF942"/>
  <c r="AE942"/>
  <c r="X942"/>
  <c r="W942"/>
  <c r="V942"/>
  <c r="U942"/>
  <c r="T942"/>
  <c r="Q942"/>
  <c r="P942"/>
  <c r="O942"/>
  <c r="K942"/>
  <c r="G942"/>
  <c r="F942"/>
  <c r="D942"/>
  <c r="AF941"/>
  <c r="AE941"/>
  <c r="X941"/>
  <c r="W941"/>
  <c r="V941"/>
  <c r="U941"/>
  <c r="T941"/>
  <c r="Q941"/>
  <c r="P941"/>
  <c r="O941"/>
  <c r="K941"/>
  <c r="G941"/>
  <c r="F941"/>
  <c r="D941"/>
  <c r="AF940"/>
  <c r="AE940"/>
  <c r="X940"/>
  <c r="W940"/>
  <c r="V940"/>
  <c r="U940"/>
  <c r="T940"/>
  <c r="Q940"/>
  <c r="P940"/>
  <c r="O940"/>
  <c r="K940"/>
  <c r="G940"/>
  <c r="F940"/>
  <c r="D940"/>
  <c r="AF939"/>
  <c r="AE939"/>
  <c r="X939"/>
  <c r="W939"/>
  <c r="V939"/>
  <c r="U939"/>
  <c r="T939"/>
  <c r="Q939"/>
  <c r="P939"/>
  <c r="O939"/>
  <c r="K939"/>
  <c r="G939"/>
  <c r="F939"/>
  <c r="D939"/>
  <c r="AF938"/>
  <c r="AE938"/>
  <c r="X938"/>
  <c r="W938"/>
  <c r="V938"/>
  <c r="U938"/>
  <c r="T938"/>
  <c r="Q938"/>
  <c r="P938"/>
  <c r="O938"/>
  <c r="K938"/>
  <c r="G938"/>
  <c r="F938"/>
  <c r="D938"/>
  <c r="AF937"/>
  <c r="AE937"/>
  <c r="X937"/>
  <c r="W937"/>
  <c r="V937"/>
  <c r="U937"/>
  <c r="T937"/>
  <c r="Q937"/>
  <c r="P937"/>
  <c r="O937"/>
  <c r="K937"/>
  <c r="G937"/>
  <c r="F937"/>
  <c r="D937"/>
  <c r="AF936"/>
  <c r="AE936"/>
  <c r="X936"/>
  <c r="W936"/>
  <c r="V936"/>
  <c r="U936"/>
  <c r="T936"/>
  <c r="Q936"/>
  <c r="P936"/>
  <c r="O936"/>
  <c r="K936"/>
  <c r="G936"/>
  <c r="F936"/>
  <c r="D936"/>
  <c r="AF935"/>
  <c r="AE935"/>
  <c r="X935"/>
  <c r="W935"/>
  <c r="V935"/>
  <c r="U935"/>
  <c r="T935"/>
  <c r="Q935"/>
  <c r="P935"/>
  <c r="O935"/>
  <c r="K935"/>
  <c r="G935"/>
  <c r="F935"/>
  <c r="D935"/>
  <c r="AF934"/>
  <c r="AE934"/>
  <c r="X934"/>
  <c r="W934"/>
  <c r="V934"/>
  <c r="U934"/>
  <c r="T934"/>
  <c r="Q934"/>
  <c r="P934"/>
  <c r="O934"/>
  <c r="K934"/>
  <c r="G934"/>
  <c r="F934"/>
  <c r="D934"/>
  <c r="AF933"/>
  <c r="AE933"/>
  <c r="X933"/>
  <c r="W933"/>
  <c r="V933"/>
  <c r="U933"/>
  <c r="T933"/>
  <c r="Q933"/>
  <c r="P933"/>
  <c r="O933"/>
  <c r="K933"/>
  <c r="G933"/>
  <c r="F933"/>
  <c r="D933"/>
  <c r="AF932"/>
  <c r="AE932"/>
  <c r="X932"/>
  <c r="W932"/>
  <c r="V932"/>
  <c r="U932"/>
  <c r="T932"/>
  <c r="Q932"/>
  <c r="P932"/>
  <c r="O932"/>
  <c r="K932"/>
  <c r="G932"/>
  <c r="F932"/>
  <c r="D932"/>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F928"/>
  <c r="AE928"/>
  <c r="X928"/>
  <c r="W928"/>
  <c r="V928"/>
  <c r="U928"/>
  <c r="T928"/>
  <c r="Q928"/>
  <c r="P928"/>
  <c r="O928"/>
  <c r="K928"/>
  <c r="G928"/>
  <c r="F928"/>
  <c r="D928"/>
  <c r="AF927"/>
  <c r="AE927"/>
  <c r="X927"/>
  <c r="W927"/>
  <c r="V927"/>
  <c r="U927"/>
  <c r="T927"/>
  <c r="Q927"/>
  <c r="P927"/>
  <c r="O927"/>
  <c r="K927"/>
  <c r="G927"/>
  <c r="F927"/>
  <c r="D927"/>
  <c r="AF926"/>
  <c r="AE926"/>
  <c r="X926"/>
  <c r="W926"/>
  <c r="V926"/>
  <c r="U926"/>
  <c r="T926"/>
  <c r="Q926"/>
  <c r="P926"/>
  <c r="O926"/>
  <c r="K926"/>
  <c r="G926"/>
  <c r="F926"/>
  <c r="D926"/>
  <c r="AF925"/>
  <c r="AE925"/>
  <c r="X925"/>
  <c r="W925"/>
  <c r="V925"/>
  <c r="U925"/>
  <c r="T925"/>
  <c r="Q925"/>
  <c r="P925"/>
  <c r="O925"/>
  <c r="K925"/>
  <c r="G925"/>
  <c r="F925"/>
  <c r="D925"/>
  <c r="AF924"/>
  <c r="AE924"/>
  <c r="X924"/>
  <c r="W924"/>
  <c r="V924"/>
  <c r="U924"/>
  <c r="T924"/>
  <c r="Q924"/>
  <c r="P924"/>
  <c r="O924"/>
  <c r="K924"/>
  <c r="G924"/>
  <c r="F924"/>
  <c r="D924"/>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F920"/>
  <c r="AE920"/>
  <c r="X920"/>
  <c r="W920"/>
  <c r="V920"/>
  <c r="U920"/>
  <c r="T920"/>
  <c r="Q920"/>
  <c r="P920"/>
  <c r="O920"/>
  <c r="K920"/>
  <c r="G920"/>
  <c r="F920"/>
  <c r="D920"/>
  <c r="AF919"/>
  <c r="AE919"/>
  <c r="X919"/>
  <c r="W919"/>
  <c r="V919"/>
  <c r="U919"/>
  <c r="T919"/>
  <c r="Q919"/>
  <c r="P919"/>
  <c r="O919"/>
  <c r="K919"/>
  <c r="G919"/>
  <c r="F919"/>
  <c r="D919"/>
  <c r="AF918"/>
  <c r="AE918"/>
  <c r="X918"/>
  <c r="W918"/>
  <c r="V918"/>
  <c r="U918"/>
  <c r="T918"/>
  <c r="Q918"/>
  <c r="P918"/>
  <c r="O918"/>
  <c r="K918"/>
  <c r="G918"/>
  <c r="F918"/>
  <c r="D918"/>
  <c r="AF917"/>
  <c r="AE917"/>
  <c r="X917"/>
  <c r="W917"/>
  <c r="V917"/>
  <c r="U917"/>
  <c r="T917"/>
  <c r="Q917"/>
  <c r="P917"/>
  <c r="O917"/>
  <c r="K917"/>
  <c r="G917"/>
  <c r="F917"/>
  <c r="D917"/>
  <c r="AF916"/>
  <c r="AE916"/>
  <c r="X916"/>
  <c r="W916"/>
  <c r="V916"/>
  <c r="U916"/>
  <c r="T916"/>
  <c r="Q916"/>
  <c r="P916"/>
  <c r="O916"/>
  <c r="K916"/>
  <c r="G916"/>
  <c r="F916"/>
  <c r="D916"/>
  <c r="AF915"/>
  <c r="AE915"/>
  <c r="X915"/>
  <c r="W915"/>
  <c r="V915"/>
  <c r="U915"/>
  <c r="T915"/>
  <c r="Q915"/>
  <c r="P915"/>
  <c r="O915"/>
  <c r="K915"/>
  <c r="G915"/>
  <c r="F915"/>
  <c r="D915"/>
  <c r="AF914"/>
  <c r="AE914"/>
  <c r="X914"/>
  <c r="W914"/>
  <c r="V914"/>
  <c r="U914"/>
  <c r="T914"/>
  <c r="Q914"/>
  <c r="P914"/>
  <c r="O914"/>
  <c r="K914"/>
  <c r="G914"/>
  <c r="F914"/>
  <c r="D914"/>
  <c r="AF913"/>
  <c r="AE913"/>
  <c r="X913"/>
  <c r="W913"/>
  <c r="V913"/>
  <c r="U913"/>
  <c r="T913"/>
  <c r="Q913"/>
  <c r="P913"/>
  <c r="O913"/>
  <c r="K913"/>
  <c r="G913"/>
  <c r="F913"/>
  <c r="D913"/>
  <c r="AF912"/>
  <c r="AE912"/>
  <c r="X912"/>
  <c r="W912"/>
  <c r="V912"/>
  <c r="U912"/>
  <c r="T912"/>
  <c r="Q912"/>
  <c r="P912"/>
  <c r="O912"/>
  <c r="K912"/>
  <c r="G912"/>
  <c r="F912"/>
  <c r="D912"/>
  <c r="AF911"/>
  <c r="AE911"/>
  <c r="X911"/>
  <c r="W911"/>
  <c r="V911"/>
  <c r="U911"/>
  <c r="T911"/>
  <c r="Q911"/>
  <c r="P911"/>
  <c r="O911"/>
  <c r="K911"/>
  <c r="G911"/>
  <c r="AC913" l="1"/>
  <c r="AG913"/>
  <c r="AC953"/>
  <c r="AG953"/>
  <c r="AC955"/>
  <c r="AG955"/>
  <c r="AC957"/>
  <c r="AG957"/>
  <c r="AC959"/>
  <c r="AG959"/>
  <c r="AC961"/>
  <c r="AG961"/>
  <c r="AC963"/>
  <c r="AG963"/>
  <c r="AC914"/>
  <c r="AG914"/>
  <c r="AC920"/>
  <c r="AG920"/>
  <c r="AC924"/>
  <c r="AG924"/>
  <c r="AC926"/>
  <c r="AG926"/>
  <c r="AC928"/>
  <c r="AG928"/>
  <c r="AC930"/>
  <c r="AG930"/>
  <c r="AC932"/>
  <c r="AG932"/>
  <c r="AC934"/>
  <c r="AG934"/>
  <c r="AC936"/>
  <c r="AG936"/>
  <c r="AC938"/>
  <c r="AG938"/>
  <c r="AC940"/>
  <c r="AG940"/>
  <c r="AC942"/>
  <c r="AG942"/>
  <c r="AC944"/>
  <c r="AG944"/>
  <c r="AC946"/>
  <c r="AG946"/>
  <c r="AC948"/>
  <c r="AG948"/>
  <c r="AC950"/>
  <c r="AG950"/>
  <c r="AC965"/>
  <c r="AG965"/>
  <c r="AC967"/>
  <c r="AG967"/>
  <c r="AC969"/>
  <c r="AG969"/>
  <c r="AC912"/>
  <c r="AG912"/>
  <c r="AC916"/>
  <c r="AG916"/>
  <c r="AC918"/>
  <c r="AG918"/>
  <c r="AC922"/>
  <c r="AG922"/>
  <c r="AC952"/>
  <c r="AG952"/>
  <c r="AC954"/>
  <c r="AG954"/>
  <c r="AC956"/>
  <c r="AG956"/>
  <c r="AC958"/>
  <c r="AG958"/>
  <c r="AC960"/>
  <c r="AG960"/>
  <c r="AC962"/>
  <c r="AG962"/>
  <c r="AC915"/>
  <c r="AG915"/>
  <c r="AC917"/>
  <c r="AG917"/>
  <c r="AC919"/>
  <c r="AG919"/>
  <c r="AC921"/>
  <c r="AG921"/>
  <c r="AC923"/>
  <c r="AG923"/>
  <c r="AC925"/>
  <c r="AG925"/>
  <c r="AC927"/>
  <c r="AG927"/>
  <c r="AC929"/>
  <c r="AG929"/>
  <c r="AC931"/>
  <c r="AG931"/>
  <c r="AC933"/>
  <c r="AG933"/>
  <c r="AC935"/>
  <c r="AG935"/>
  <c r="AC937"/>
  <c r="AG937"/>
  <c r="AC939"/>
  <c r="AG939"/>
  <c r="AC941"/>
  <c r="AG941"/>
  <c r="AC943"/>
  <c r="AG943"/>
  <c r="AC945"/>
  <c r="AG945"/>
  <c r="AC947"/>
  <c r="AG947"/>
  <c r="AC949"/>
  <c r="AG949"/>
  <c r="AC951"/>
  <c r="AG951"/>
  <c r="AC966"/>
  <c r="AG966"/>
  <c r="AC968"/>
  <c r="AG968"/>
  <c r="AC970"/>
  <c r="AG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F909"/>
  <c r="AE909"/>
  <c r="X909"/>
  <c r="W909"/>
  <c r="V909"/>
  <c r="U909"/>
  <c r="T909"/>
  <c r="Q909"/>
  <c r="P909"/>
  <c r="O909"/>
  <c r="K909"/>
  <c r="G909"/>
  <c r="F909"/>
  <c r="D909"/>
  <c r="AF908"/>
  <c r="AE908"/>
  <c r="X908"/>
  <c r="W908"/>
  <c r="V908"/>
  <c r="U908"/>
  <c r="T908"/>
  <c r="Q908"/>
  <c r="P908"/>
  <c r="O908"/>
  <c r="K908"/>
  <c r="G908"/>
  <c r="F908"/>
  <c r="D908"/>
  <c r="AF907"/>
  <c r="AE907"/>
  <c r="X907"/>
  <c r="W907"/>
  <c r="V907"/>
  <c r="U907"/>
  <c r="T907"/>
  <c r="Q907"/>
  <c r="P907"/>
  <c r="O907"/>
  <c r="K907"/>
  <c r="G907"/>
  <c r="F907"/>
  <c r="D907"/>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F902"/>
  <c r="AE902"/>
  <c r="X902"/>
  <c r="W902"/>
  <c r="V902"/>
  <c r="U902"/>
  <c r="T902"/>
  <c r="Q902"/>
  <c r="P902"/>
  <c r="O902"/>
  <c r="K902"/>
  <c r="H902"/>
  <c r="G902"/>
  <c r="D902"/>
  <c r="AF901"/>
  <c r="AE901"/>
  <c r="X901"/>
  <c r="W901"/>
  <c r="V901"/>
  <c r="U901"/>
  <c r="T901"/>
  <c r="Q901"/>
  <c r="P901"/>
  <c r="O901"/>
  <c r="K901"/>
  <c r="G901"/>
  <c r="F901"/>
  <c r="D90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F897"/>
  <c r="AE897"/>
  <c r="X897"/>
  <c r="W897"/>
  <c r="V897"/>
  <c r="U897"/>
  <c r="T897"/>
  <c r="Q897"/>
  <c r="P897"/>
  <c r="O897"/>
  <c r="K897"/>
  <c r="G897"/>
  <c r="F897"/>
  <c r="D897"/>
  <c r="AF896"/>
  <c r="AE896"/>
  <c r="X896"/>
  <c r="W896"/>
  <c r="V896"/>
  <c r="U896"/>
  <c r="T896"/>
  <c r="Q896"/>
  <c r="P896"/>
  <c r="O896"/>
  <c r="K896"/>
  <c r="G896"/>
  <c r="F896"/>
  <c r="D896"/>
  <c r="AF895"/>
  <c r="AE895"/>
  <c r="X895"/>
  <c r="W895"/>
  <c r="V895"/>
  <c r="U895"/>
  <c r="T895"/>
  <c r="Q895"/>
  <c r="P895"/>
  <c r="O895"/>
  <c r="K895"/>
  <c r="G895"/>
  <c r="F895"/>
  <c r="D895"/>
  <c r="AF894"/>
  <c r="AE894"/>
  <c r="X894"/>
  <c r="W894"/>
  <c r="V894"/>
  <c r="U894"/>
  <c r="T894"/>
  <c r="Q894"/>
  <c r="P894"/>
  <c r="O894"/>
  <c r="K894"/>
  <c r="G894"/>
  <c r="F894"/>
  <c r="D894"/>
  <c r="AF893"/>
  <c r="AE893"/>
  <c r="X893"/>
  <c r="W893"/>
  <c r="V893"/>
  <c r="U893"/>
  <c r="T893"/>
  <c r="Q893"/>
  <c r="P893"/>
  <c r="O893"/>
  <c r="K893"/>
  <c r="G893"/>
  <c r="F893"/>
  <c r="D893"/>
  <c r="AF892"/>
  <c r="AE892"/>
  <c r="X892"/>
  <c r="W892"/>
  <c r="V892"/>
  <c r="U892"/>
  <c r="T892"/>
  <c r="Q892"/>
  <c r="P892"/>
  <c r="O892"/>
  <c r="K892"/>
  <c r="H892"/>
  <c r="G892"/>
  <c r="D892"/>
  <c r="AF891"/>
  <c r="AE891"/>
  <c r="X891"/>
  <c r="W891"/>
  <c r="V891"/>
  <c r="U891"/>
  <c r="T891"/>
  <c r="Q891"/>
  <c r="P891"/>
  <c r="O891"/>
  <c r="K891"/>
  <c r="G891"/>
  <c r="F891"/>
  <c r="D891"/>
  <c r="AF890"/>
  <c r="AE890"/>
  <c r="X890"/>
  <c r="W890"/>
  <c r="V890"/>
  <c r="U890"/>
  <c r="T890"/>
  <c r="Q890"/>
  <c r="P890"/>
  <c r="O890"/>
  <c r="K890"/>
  <c r="G890"/>
  <c r="F890"/>
  <c r="D890"/>
  <c r="AF889"/>
  <c r="AE889"/>
  <c r="X889"/>
  <c r="W889"/>
  <c r="V889"/>
  <c r="U889"/>
  <c r="T889"/>
  <c r="Q889"/>
  <c r="P889"/>
  <c r="O889"/>
  <c r="K889"/>
  <c r="G889"/>
  <c r="F889"/>
  <c r="D889"/>
  <c r="AF888"/>
  <c r="AE888"/>
  <c r="X888"/>
  <c r="W888"/>
  <c r="V888"/>
  <c r="U888"/>
  <c r="T888"/>
  <c r="Q888"/>
  <c r="P888"/>
  <c r="O888"/>
  <c r="K888"/>
  <c r="G888"/>
  <c r="F888"/>
  <c r="D888"/>
  <c r="AF887"/>
  <c r="AE887"/>
  <c r="X887"/>
  <c r="W887"/>
  <c r="V887"/>
  <c r="U887"/>
  <c r="T887"/>
  <c r="Q887"/>
  <c r="P887"/>
  <c r="O887"/>
  <c r="K887"/>
  <c r="G887"/>
  <c r="F887"/>
  <c r="D887"/>
  <c r="AF886"/>
  <c r="AE886"/>
  <c r="X886"/>
  <c r="W886"/>
  <c r="V886"/>
  <c r="U886"/>
  <c r="T886"/>
  <c r="Q886"/>
  <c r="P886"/>
  <c r="O886"/>
  <c r="K886"/>
  <c r="H886"/>
  <c r="G886"/>
  <c r="D886"/>
  <c r="AF885"/>
  <c r="AE885"/>
  <c r="X885"/>
  <c r="W885"/>
  <c r="V885"/>
  <c r="U885"/>
  <c r="T885"/>
  <c r="Q885"/>
  <c r="P885"/>
  <c r="O885"/>
  <c r="K885"/>
  <c r="H885"/>
  <c r="G885"/>
  <c r="D885"/>
  <c r="AF884"/>
  <c r="AE884"/>
  <c r="X884"/>
  <c r="W884"/>
  <c r="V884"/>
  <c r="U884"/>
  <c r="T884"/>
  <c r="Q884"/>
  <c r="P884"/>
  <c r="O884"/>
  <c r="K884"/>
  <c r="G884"/>
  <c r="F884"/>
  <c r="D884"/>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F880"/>
  <c r="AE880"/>
  <c r="X880"/>
  <c r="W880"/>
  <c r="V880"/>
  <c r="U880"/>
  <c r="T880"/>
  <c r="Q880"/>
  <c r="P880"/>
  <c r="O880"/>
  <c r="K880"/>
  <c r="H880"/>
  <c r="G880"/>
  <c r="D880"/>
  <c r="AF879"/>
  <c r="AE879"/>
  <c r="X879"/>
  <c r="W879"/>
  <c r="V879"/>
  <c r="U879"/>
  <c r="T879"/>
  <c r="Q879"/>
  <c r="P879"/>
  <c r="O879"/>
  <c r="K879"/>
  <c r="H879"/>
  <c r="G879"/>
  <c r="D879"/>
  <c r="AF878"/>
  <c r="AE878"/>
  <c r="X878"/>
  <c r="W878"/>
  <c r="V878"/>
  <c r="U878"/>
  <c r="T878"/>
  <c r="Q878"/>
  <c r="P878"/>
  <c r="O878"/>
  <c r="K878"/>
  <c r="G878"/>
  <c r="F878"/>
  <c r="D878"/>
  <c r="AF877"/>
  <c r="AE877"/>
  <c r="X877"/>
  <c r="W877"/>
  <c r="V877"/>
  <c r="U877"/>
  <c r="T877"/>
  <c r="Q877"/>
  <c r="P877"/>
  <c r="O877"/>
  <c r="K877"/>
  <c r="G877"/>
  <c r="F877"/>
  <c r="D877"/>
  <c r="AF876"/>
  <c r="AE876"/>
  <c r="X876"/>
  <c r="W876"/>
  <c r="V876"/>
  <c r="U876"/>
  <c r="T876"/>
  <c r="Q876"/>
  <c r="P876"/>
  <c r="O876"/>
  <c r="K876"/>
  <c r="G876"/>
  <c r="F876"/>
  <c r="D876"/>
  <c r="AF875"/>
  <c r="AE875"/>
  <c r="X875"/>
  <c r="W875"/>
  <c r="V875"/>
  <c r="U875"/>
  <c r="T875"/>
  <c r="Q875"/>
  <c r="P875"/>
  <c r="O875"/>
  <c r="K875"/>
  <c r="G875"/>
  <c r="F875"/>
  <c r="D875"/>
  <c r="AF874"/>
  <c r="AE874"/>
  <c r="X874"/>
  <c r="W874"/>
  <c r="V874"/>
  <c r="U874"/>
  <c r="T874"/>
  <c r="Q874"/>
  <c r="P874"/>
  <c r="O874"/>
  <c r="K874"/>
  <c r="G874"/>
  <c r="F874"/>
  <c r="D874"/>
  <c r="AF873"/>
  <c r="AE873"/>
  <c r="X873"/>
  <c r="W873"/>
  <c r="V873"/>
  <c r="U873"/>
  <c r="T873"/>
  <c r="Q873"/>
  <c r="P873"/>
  <c r="O873"/>
  <c r="K873"/>
  <c r="G873"/>
  <c r="F873"/>
  <c r="D873"/>
  <c r="AF872"/>
  <c r="AE872"/>
  <c r="X872"/>
  <c r="W872"/>
  <c r="V872"/>
  <c r="U872"/>
  <c r="T872"/>
  <c r="Q872"/>
  <c r="P872"/>
  <c r="O872"/>
  <c r="K872"/>
  <c r="G872"/>
  <c r="F872"/>
  <c r="D872"/>
  <c r="AF871"/>
  <c r="AE871"/>
  <c r="X871"/>
  <c r="W871"/>
  <c r="V871"/>
  <c r="U871"/>
  <c r="T871"/>
  <c r="Q871"/>
  <c r="P871"/>
  <c r="O871"/>
  <c r="K871"/>
  <c r="H871"/>
  <c r="G871"/>
  <c r="D871"/>
  <c r="AF870"/>
  <c r="AE870"/>
  <c r="X870"/>
  <c r="W870"/>
  <c r="V870"/>
  <c r="U870"/>
  <c r="T870"/>
  <c r="Q870"/>
  <c r="P870"/>
  <c r="O870"/>
  <c r="K870"/>
  <c r="G870"/>
  <c r="F870"/>
  <c r="D870"/>
  <c r="AF869"/>
  <c r="AE869"/>
  <c r="X869"/>
  <c r="W869"/>
  <c r="V869"/>
  <c r="U869"/>
  <c r="T869"/>
  <c r="Q869"/>
  <c r="P869"/>
  <c r="O869"/>
  <c r="K869"/>
  <c r="G869"/>
  <c r="F869"/>
  <c r="D869"/>
  <c r="AF868"/>
  <c r="AE868"/>
  <c r="X868"/>
  <c r="W868"/>
  <c r="V868"/>
  <c r="U868"/>
  <c r="T868"/>
  <c r="Q868"/>
  <c r="P868"/>
  <c r="O868"/>
  <c r="K868"/>
  <c r="G868"/>
  <c r="F868"/>
  <c r="D868"/>
  <c r="AF867"/>
  <c r="AE867"/>
  <c r="X867"/>
  <c r="W867"/>
  <c r="V867"/>
  <c r="U867"/>
  <c r="T867"/>
  <c r="Q867"/>
  <c r="P867"/>
  <c r="O867"/>
  <c r="K867"/>
  <c r="G867"/>
  <c r="F867"/>
  <c r="D867"/>
  <c r="AF866"/>
  <c r="AE866"/>
  <c r="X866"/>
  <c r="W866"/>
  <c r="V866"/>
  <c r="U866"/>
  <c r="T866"/>
  <c r="Q866"/>
  <c r="P866"/>
  <c r="O866"/>
  <c r="K866"/>
  <c r="G866"/>
  <c r="F866"/>
  <c r="D866"/>
  <c r="AF865"/>
  <c r="AE865"/>
  <c r="X865"/>
  <c r="W865"/>
  <c r="V865"/>
  <c r="U865"/>
  <c r="T865"/>
  <c r="Q865"/>
  <c r="P865"/>
  <c r="O865"/>
  <c r="K865"/>
  <c r="G865"/>
  <c r="F865"/>
  <c r="D865"/>
  <c r="AF864"/>
  <c r="AE864"/>
  <c r="X864"/>
  <c r="W864"/>
  <c r="V864"/>
  <c r="U864"/>
  <c r="T864"/>
  <c r="Q864"/>
  <c r="P864"/>
  <c r="O864"/>
  <c r="K864"/>
  <c r="G864"/>
  <c r="F864"/>
  <c r="D864"/>
  <c r="AF863"/>
  <c r="AE863"/>
  <c r="X863"/>
  <c r="W863"/>
  <c r="V863"/>
  <c r="U863"/>
  <c r="T863"/>
  <c r="Q863"/>
  <c r="P863"/>
  <c r="O863"/>
  <c r="K863"/>
  <c r="G863"/>
  <c r="F863"/>
  <c r="D863"/>
  <c r="AF862"/>
  <c r="AE862"/>
  <c r="X862"/>
  <c r="W862"/>
  <c r="V862"/>
  <c r="U862"/>
  <c r="T862"/>
  <c r="Q862"/>
  <c r="P862"/>
  <c r="O862"/>
  <c r="K862"/>
  <c r="G862"/>
  <c r="F862"/>
  <c r="D862"/>
  <c r="AF861"/>
  <c r="AE861"/>
  <c r="X861"/>
  <c r="W861"/>
  <c r="V861"/>
  <c r="U861"/>
  <c r="T861"/>
  <c r="Q861"/>
  <c r="P861"/>
  <c r="O861"/>
  <c r="K861"/>
  <c r="G861"/>
  <c r="F861"/>
  <c r="D861"/>
  <c r="AF860"/>
  <c r="AE860"/>
  <c r="X860"/>
  <c r="W860"/>
  <c r="V860"/>
  <c r="U860"/>
  <c r="T860"/>
  <c r="Q860"/>
  <c r="P860"/>
  <c r="O860"/>
  <c r="K860"/>
  <c r="G860"/>
  <c r="F860"/>
  <c r="D860"/>
  <c r="AF859"/>
  <c r="AE859"/>
  <c r="X859"/>
  <c r="W859"/>
  <c r="V859"/>
  <c r="U859"/>
  <c r="T859"/>
  <c r="Q859"/>
  <c r="P859"/>
  <c r="O859"/>
  <c r="K859"/>
  <c r="G859"/>
  <c r="F859"/>
  <c r="D859"/>
  <c r="AF858"/>
  <c r="AE858"/>
  <c r="X858"/>
  <c r="W858"/>
  <c r="V858"/>
  <c r="U858"/>
  <c r="T858"/>
  <c r="Q858"/>
  <c r="P858"/>
  <c r="O858"/>
  <c r="K858"/>
  <c r="G858"/>
  <c r="F858"/>
  <c r="D858"/>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F852"/>
  <c r="AE852"/>
  <c r="X852"/>
  <c r="W852"/>
  <c r="V852"/>
  <c r="U852"/>
  <c r="T852"/>
  <c r="Q852"/>
  <c r="P852"/>
  <c r="O852"/>
  <c r="K852"/>
  <c r="G852"/>
  <c r="F852"/>
  <c r="D852"/>
  <c r="AF851"/>
  <c r="AE851"/>
  <c r="X851"/>
  <c r="W851"/>
  <c r="V851"/>
  <c r="U851"/>
  <c r="T851"/>
  <c r="Q851"/>
  <c r="P851"/>
  <c r="O851"/>
  <c r="K851"/>
  <c r="G851"/>
  <c r="F851"/>
  <c r="D851"/>
  <c r="AF850"/>
  <c r="AE850"/>
  <c r="X850"/>
  <c r="W850"/>
  <c r="V850"/>
  <c r="U850"/>
  <c r="T850"/>
  <c r="Q850"/>
  <c r="P850"/>
  <c r="O850"/>
  <c r="K850"/>
  <c r="G850"/>
  <c r="F850"/>
  <c r="D850"/>
  <c r="AF849"/>
  <c r="AE849"/>
  <c r="X849"/>
  <c r="W849"/>
  <c r="V849"/>
  <c r="U849"/>
  <c r="T849"/>
  <c r="Q849"/>
  <c r="P849"/>
  <c r="O849"/>
  <c r="K849"/>
  <c r="G849"/>
  <c r="F849"/>
  <c r="D849"/>
  <c r="AF848"/>
  <c r="AE848"/>
  <c r="X848"/>
  <c r="W848"/>
  <c r="V848"/>
  <c r="U848"/>
  <c r="T848"/>
  <c r="Q848"/>
  <c r="P848"/>
  <c r="O848"/>
  <c r="K848"/>
  <c r="G848"/>
  <c r="F848"/>
  <c r="D848"/>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F844"/>
  <c r="AE844"/>
  <c r="X844"/>
  <c r="W844"/>
  <c r="V844"/>
  <c r="U844"/>
  <c r="T844"/>
  <c r="Q844"/>
  <c r="P844"/>
  <c r="O844"/>
  <c r="K844"/>
  <c r="G844"/>
  <c r="F844"/>
  <c r="D844"/>
  <c r="AF843"/>
  <c r="AE843"/>
  <c r="X843"/>
  <c r="W843"/>
  <c r="V843"/>
  <c r="U843"/>
  <c r="T843"/>
  <c r="Q843"/>
  <c r="P843"/>
  <c r="O843"/>
  <c r="K843"/>
  <c r="H843"/>
  <c r="G843"/>
  <c r="D843"/>
  <c r="AF842"/>
  <c r="AE842"/>
  <c r="X842"/>
  <c r="W842"/>
  <c r="V842"/>
  <c r="U842"/>
  <c r="T842"/>
  <c r="Q842"/>
  <c r="P842"/>
  <c r="O842"/>
  <c r="K842"/>
  <c r="G842"/>
  <c r="F842"/>
  <c r="D842"/>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F838"/>
  <c r="AE838"/>
  <c r="X838"/>
  <c r="W838"/>
  <c r="V838"/>
  <c r="U838"/>
  <c r="T838"/>
  <c r="Q838"/>
  <c r="P838"/>
  <c r="O838"/>
  <c r="K838"/>
  <c r="G838"/>
  <c r="F838"/>
  <c r="D838"/>
  <c r="AF837"/>
  <c r="AE837"/>
  <c r="X837"/>
  <c r="W837"/>
  <c r="V837"/>
  <c r="U837"/>
  <c r="T837"/>
  <c r="Q837"/>
  <c r="P837"/>
  <c r="O837"/>
  <c r="K837"/>
  <c r="G837"/>
  <c r="F837"/>
  <c r="D837"/>
  <c r="AF836"/>
  <c r="AE836"/>
  <c r="X836"/>
  <c r="W836"/>
  <c r="V836"/>
  <c r="U836"/>
  <c r="T836"/>
  <c r="Q836"/>
  <c r="P836"/>
  <c r="O836"/>
  <c r="K836"/>
  <c r="G836"/>
  <c r="F836"/>
  <c r="D836"/>
  <c r="AF835"/>
  <c r="AE835"/>
  <c r="X835"/>
  <c r="W835"/>
  <c r="V835"/>
  <c r="U835"/>
  <c r="T835"/>
  <c r="Q835"/>
  <c r="P835"/>
  <c r="O835"/>
  <c r="K835"/>
  <c r="G835"/>
  <c r="F835"/>
  <c r="D835"/>
  <c r="AF834"/>
  <c r="AE834"/>
  <c r="X834"/>
  <c r="W834"/>
  <c r="V834"/>
  <c r="U834"/>
  <c r="T834"/>
  <c r="Q834"/>
  <c r="P834"/>
  <c r="O834"/>
  <c r="K834"/>
  <c r="G834"/>
  <c r="F834"/>
  <c r="D834"/>
  <c r="AF833"/>
  <c r="AF832"/>
  <c r="AE832"/>
  <c r="X832"/>
  <c r="W832"/>
  <c r="V832"/>
  <c r="U832"/>
  <c r="T832"/>
  <c r="Q832"/>
  <c r="P832"/>
  <c r="O832"/>
  <c r="K832"/>
  <c r="G832"/>
  <c r="F832"/>
  <c r="D832"/>
  <c r="AF831"/>
  <c r="AE831"/>
  <c r="X831"/>
  <c r="W831"/>
  <c r="V831"/>
  <c r="U831"/>
  <c r="T831"/>
  <c r="Q831"/>
  <c r="P831"/>
  <c r="O831"/>
  <c r="K831"/>
  <c r="G831"/>
  <c r="F831"/>
  <c r="D831"/>
  <c r="AF830"/>
  <c r="AE830"/>
  <c r="X830"/>
  <c r="W830"/>
  <c r="V830"/>
  <c r="U830"/>
  <c r="T830"/>
  <c r="Q830"/>
  <c r="P830"/>
  <c r="O830"/>
  <c r="K830"/>
  <c r="G830"/>
  <c r="AC834" l="1"/>
  <c r="AG834"/>
  <c r="AC838"/>
  <c r="AG838"/>
  <c r="AC842"/>
  <c r="AG842"/>
  <c r="AC844"/>
  <c r="AG844"/>
  <c r="AC848"/>
  <c r="AG848"/>
  <c r="AC850"/>
  <c r="AG850"/>
  <c r="AC854"/>
  <c r="AG854"/>
  <c r="AC859"/>
  <c r="AG859"/>
  <c r="AC861"/>
  <c r="AG861"/>
  <c r="AC865"/>
  <c r="AG865"/>
  <c r="AC869"/>
  <c r="AG869"/>
  <c r="AC875"/>
  <c r="AG875"/>
  <c r="AC885"/>
  <c r="AG885"/>
  <c r="AC887"/>
  <c r="AG887"/>
  <c r="AC889"/>
  <c r="AG889"/>
  <c r="AC891"/>
  <c r="AG891"/>
  <c r="AC893"/>
  <c r="AG893"/>
  <c r="AC895"/>
  <c r="AG895"/>
  <c r="AC897"/>
  <c r="AG897"/>
  <c r="AC899"/>
  <c r="AG899"/>
  <c r="AC901"/>
  <c r="AG901"/>
  <c r="AC903"/>
  <c r="AG903"/>
  <c r="AC905"/>
  <c r="AG905"/>
  <c r="AC907"/>
  <c r="AG907"/>
  <c r="AC909"/>
  <c r="AG909"/>
  <c r="AC911"/>
  <c r="AG911"/>
  <c r="AC836"/>
  <c r="AG836"/>
  <c r="AC840"/>
  <c r="AG840"/>
  <c r="AC846"/>
  <c r="AG846"/>
  <c r="AC852"/>
  <c r="AG852"/>
  <c r="AC863"/>
  <c r="AG863"/>
  <c r="AC867"/>
  <c r="AG867"/>
  <c r="AC871"/>
  <c r="AG871"/>
  <c r="AC873"/>
  <c r="AG873"/>
  <c r="AC877"/>
  <c r="AG877"/>
  <c r="AC879"/>
  <c r="AG879"/>
  <c r="AC881"/>
  <c r="AG881"/>
  <c r="AC883"/>
  <c r="AG883"/>
  <c r="AC831"/>
  <c r="AG831"/>
  <c r="AC837"/>
  <c r="AG837"/>
  <c r="AC849"/>
  <c r="AG849"/>
  <c r="AC858"/>
  <c r="AG858"/>
  <c r="AC862"/>
  <c r="AG862"/>
  <c r="AC866"/>
  <c r="AG866"/>
  <c r="AC870"/>
  <c r="AG870"/>
  <c r="AC872"/>
  <c r="AG872"/>
  <c r="AC874"/>
  <c r="AG874"/>
  <c r="AC876"/>
  <c r="AG876"/>
  <c r="AC880"/>
  <c r="AG880"/>
  <c r="AC882"/>
  <c r="AG882"/>
  <c r="AC886"/>
  <c r="AG886"/>
  <c r="AC888"/>
  <c r="AG888"/>
  <c r="AC890"/>
  <c r="AG890"/>
  <c r="AC892"/>
  <c r="AG892"/>
  <c r="AC894"/>
  <c r="AG894"/>
  <c r="AC896"/>
  <c r="AG896"/>
  <c r="AC898"/>
  <c r="AG898"/>
  <c r="AC900"/>
  <c r="AG900"/>
  <c r="AC902"/>
  <c r="AG902"/>
  <c r="AC904"/>
  <c r="AG904"/>
  <c r="AC906"/>
  <c r="AG906"/>
  <c r="AC908"/>
  <c r="AG908"/>
  <c r="AC910"/>
  <c r="AG910"/>
  <c r="AC835"/>
  <c r="AG835"/>
  <c r="AC839"/>
  <c r="AG839"/>
  <c r="AC843"/>
  <c r="AG843"/>
  <c r="AC845"/>
  <c r="AG845"/>
  <c r="AC847"/>
  <c r="AG847"/>
  <c r="AC851"/>
  <c r="AG851"/>
  <c r="AC853"/>
  <c r="AG853"/>
  <c r="AC855"/>
  <c r="AG855"/>
  <c r="AC860"/>
  <c r="AG860"/>
  <c r="AC864"/>
  <c r="AG864"/>
  <c r="AC868"/>
  <c r="AG868"/>
  <c r="AC878"/>
  <c r="AG878"/>
  <c r="AC884"/>
  <c r="AG884"/>
  <c r="AC832"/>
  <c r="AG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F829"/>
  <c r="AE829"/>
  <c r="X829"/>
  <c r="W829"/>
  <c r="V829"/>
  <c r="U829"/>
  <c r="T829"/>
  <c r="Q829"/>
  <c r="P829"/>
  <c r="O829"/>
  <c r="K829"/>
  <c r="G829"/>
  <c r="F829"/>
  <c r="D829"/>
  <c r="AF828"/>
  <c r="AE828"/>
  <c r="X828"/>
  <c r="W828"/>
  <c r="V828"/>
  <c r="U828"/>
  <c r="T828"/>
  <c r="Q828"/>
  <c r="P828"/>
  <c r="O828"/>
  <c r="K828"/>
  <c r="G828"/>
  <c r="F828"/>
  <c r="D828"/>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F821"/>
  <c r="AE821"/>
  <c r="X821"/>
  <c r="W821"/>
  <c r="V821"/>
  <c r="U821"/>
  <c r="T821"/>
  <c r="Q821"/>
  <c r="P821"/>
  <c r="O821"/>
  <c r="K821"/>
  <c r="G821"/>
  <c r="F821"/>
  <c r="D821"/>
  <c r="AF820"/>
  <c r="AE820"/>
  <c r="X820"/>
  <c r="W820"/>
  <c r="V820"/>
  <c r="U820"/>
  <c r="T820"/>
  <c r="Q820"/>
  <c r="P820"/>
  <c r="O820"/>
  <c r="K820"/>
  <c r="G820"/>
  <c r="F820"/>
  <c r="D820"/>
  <c r="AF819"/>
  <c r="AE819"/>
  <c r="X819"/>
  <c r="W819"/>
  <c r="V819"/>
  <c r="U819"/>
  <c r="T819"/>
  <c r="Q819"/>
  <c r="P819"/>
  <c r="O819"/>
  <c r="K819"/>
  <c r="G819"/>
  <c r="F819"/>
  <c r="D819"/>
  <c r="AF818"/>
  <c r="AE818"/>
  <c r="X818"/>
  <c r="W818"/>
  <c r="V818"/>
  <c r="U818"/>
  <c r="T818"/>
  <c r="Q818"/>
  <c r="P818"/>
  <c r="O818"/>
  <c r="K818"/>
  <c r="G818"/>
  <c r="F818"/>
  <c r="D818"/>
  <c r="AF817"/>
  <c r="AE817"/>
  <c r="X817"/>
  <c r="W817"/>
  <c r="V817"/>
  <c r="U817"/>
  <c r="T817"/>
  <c r="Q817"/>
  <c r="P817"/>
  <c r="O817"/>
  <c r="K817"/>
  <c r="G817"/>
  <c r="F817"/>
  <c r="D817"/>
  <c r="AF816"/>
  <c r="AE816"/>
  <c r="X816"/>
  <c r="W816"/>
  <c r="V816"/>
  <c r="U816"/>
  <c r="T816"/>
  <c r="Q816"/>
  <c r="P816"/>
  <c r="O816"/>
  <c r="K816"/>
  <c r="G816"/>
  <c r="F816"/>
  <c r="D816"/>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F812"/>
  <c r="AE812"/>
  <c r="X812"/>
  <c r="W812"/>
  <c r="V812"/>
  <c r="U812"/>
  <c r="T812"/>
  <c r="Q812"/>
  <c r="P812"/>
  <c r="O812"/>
  <c r="K812"/>
  <c r="G812"/>
  <c r="F812"/>
  <c r="D812"/>
  <c r="AF811"/>
  <c r="AE811"/>
  <c r="X811"/>
  <c r="W811"/>
  <c r="V811"/>
  <c r="U811"/>
  <c r="T811"/>
  <c r="Q811"/>
  <c r="P811"/>
  <c r="O811"/>
  <c r="K811"/>
  <c r="G811"/>
  <c r="AC812" l="1"/>
  <c r="AG812"/>
  <c r="AC813"/>
  <c r="AG813"/>
  <c r="AC817"/>
  <c r="AG817"/>
  <c r="AC821"/>
  <c r="AG821"/>
  <c r="AC825"/>
  <c r="AG825"/>
  <c r="AC815"/>
  <c r="AG815"/>
  <c r="AC819"/>
  <c r="AG819"/>
  <c r="AC823"/>
  <c r="AG823"/>
  <c r="AC827"/>
  <c r="AG827"/>
  <c r="AC829"/>
  <c r="AG829"/>
  <c r="AC814"/>
  <c r="AG814"/>
  <c r="AC818"/>
  <c r="AG818"/>
  <c r="AC822"/>
  <c r="AG822"/>
  <c r="AC826"/>
  <c r="AG826"/>
  <c r="AC830"/>
  <c r="AG830"/>
  <c r="AC816"/>
  <c r="AG816"/>
  <c r="AC820"/>
  <c r="AG820"/>
  <c r="AC824"/>
  <c r="AG824"/>
  <c r="AC828"/>
  <c r="AG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F809"/>
  <c r="AE809"/>
  <c r="X809"/>
  <c r="W809"/>
  <c r="V809"/>
  <c r="U809"/>
  <c r="T809"/>
  <c r="Q809"/>
  <c r="P809"/>
  <c r="O809"/>
  <c r="K809"/>
  <c r="G809"/>
  <c r="F809"/>
  <c r="D809"/>
  <c r="AF808"/>
  <c r="AE808"/>
  <c r="X808"/>
  <c r="W808"/>
  <c r="V808"/>
  <c r="U808"/>
  <c r="T808"/>
  <c r="Q808"/>
  <c r="P808"/>
  <c r="O808"/>
  <c r="K808"/>
  <c r="G808"/>
  <c r="F808"/>
  <c r="D808"/>
  <c r="AF807"/>
  <c r="AE807"/>
  <c r="X807"/>
  <c r="W807"/>
  <c r="V807"/>
  <c r="U807"/>
  <c r="T807"/>
  <c r="Q807"/>
  <c r="P807"/>
  <c r="O807"/>
  <c r="K807"/>
  <c r="G807"/>
  <c r="F807"/>
  <c r="D807"/>
  <c r="AF806"/>
  <c r="AE806"/>
  <c r="X806"/>
  <c r="W806"/>
  <c r="V806"/>
  <c r="U806"/>
  <c r="T806"/>
  <c r="Q806"/>
  <c r="P806"/>
  <c r="O806"/>
  <c r="K806"/>
  <c r="G806"/>
  <c r="F806"/>
  <c r="D806"/>
  <c r="AF805"/>
  <c r="AE805"/>
  <c r="X805"/>
  <c r="W805"/>
  <c r="V805"/>
  <c r="U805"/>
  <c r="T805"/>
  <c r="Q805"/>
  <c r="P805"/>
  <c r="O805"/>
  <c r="K805"/>
  <c r="G805"/>
  <c r="F805"/>
  <c r="D805"/>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F797"/>
  <c r="AE797"/>
  <c r="X797"/>
  <c r="W797"/>
  <c r="V797"/>
  <c r="U797"/>
  <c r="T797"/>
  <c r="Q797"/>
  <c r="P797"/>
  <c r="O797"/>
  <c r="K797"/>
  <c r="G797"/>
  <c r="F797"/>
  <c r="D797"/>
  <c r="AF796"/>
  <c r="AE796"/>
  <c r="X796"/>
  <c r="W796"/>
  <c r="V796"/>
  <c r="U796"/>
  <c r="T796"/>
  <c r="Q796"/>
  <c r="P796"/>
  <c r="O796"/>
  <c r="K796"/>
  <c r="H796"/>
  <c r="G796"/>
  <c r="D796"/>
  <c r="AF795"/>
  <c r="AE795"/>
  <c r="X795"/>
  <c r="W795"/>
  <c r="V795"/>
  <c r="U795"/>
  <c r="T795"/>
  <c r="Q795"/>
  <c r="P795"/>
  <c r="O795"/>
  <c r="K795"/>
  <c r="G795"/>
  <c r="F795"/>
  <c r="D795"/>
  <c r="AF794"/>
  <c r="AE794"/>
  <c r="X794"/>
  <c r="W794"/>
  <c r="V794"/>
  <c r="U794"/>
  <c r="T794"/>
  <c r="Q794"/>
  <c r="P794"/>
  <c r="O794"/>
  <c r="K794"/>
  <c r="G794"/>
  <c r="F794"/>
  <c r="D794"/>
  <c r="AF793"/>
  <c r="AE793"/>
  <c r="X793"/>
  <c r="W793"/>
  <c r="V793"/>
  <c r="U793"/>
  <c r="T793"/>
  <c r="Q793"/>
  <c r="P793"/>
  <c r="O793"/>
  <c r="K793"/>
  <c r="G793"/>
  <c r="F793"/>
  <c r="D793"/>
  <c r="AF792"/>
  <c r="AE792"/>
  <c r="X792"/>
  <c r="W792"/>
  <c r="V792"/>
  <c r="U792"/>
  <c r="T792"/>
  <c r="Q792"/>
  <c r="P792"/>
  <c r="O792"/>
  <c r="K792"/>
  <c r="G792"/>
  <c r="F792"/>
  <c r="D792"/>
  <c r="AF791"/>
  <c r="AE791"/>
  <c r="X791"/>
  <c r="W791"/>
  <c r="V791"/>
  <c r="U791"/>
  <c r="T791"/>
  <c r="Q791"/>
  <c r="P791"/>
  <c r="O791"/>
  <c r="K791"/>
  <c r="G791"/>
  <c r="F791"/>
  <c r="D791"/>
  <c r="AF790"/>
  <c r="AE790"/>
  <c r="X790"/>
  <c r="W790"/>
  <c r="V790"/>
  <c r="U790"/>
  <c r="T790"/>
  <c r="Q790"/>
  <c r="P790"/>
  <c r="O790"/>
  <c r="K790"/>
  <c r="G790"/>
  <c r="F790"/>
  <c r="D790"/>
  <c r="AF789"/>
  <c r="AE789"/>
  <c r="X789"/>
  <c r="W789"/>
  <c r="V789"/>
  <c r="U789"/>
  <c r="T789"/>
  <c r="Q789"/>
  <c r="P789"/>
  <c r="O789"/>
  <c r="K789"/>
  <c r="G789"/>
  <c r="F789"/>
  <c r="D789"/>
  <c r="AF788"/>
  <c r="AE788"/>
  <c r="X788"/>
  <c r="W788"/>
  <c r="V788"/>
  <c r="U788"/>
  <c r="T788"/>
  <c r="Q788"/>
  <c r="P788"/>
  <c r="O788"/>
  <c r="K788"/>
  <c r="G788"/>
  <c r="F788"/>
  <c r="D788"/>
  <c r="AF787"/>
  <c r="AE787"/>
  <c r="X787"/>
  <c r="W787"/>
  <c r="V787"/>
  <c r="U787"/>
  <c r="T787"/>
  <c r="Q787"/>
  <c r="P787"/>
  <c r="O787"/>
  <c r="K787"/>
  <c r="G787"/>
  <c r="F787"/>
  <c r="D787"/>
  <c r="AF786"/>
  <c r="AE786"/>
  <c r="X786"/>
  <c r="W786"/>
  <c r="V786"/>
  <c r="U786"/>
  <c r="T786"/>
  <c r="Q786"/>
  <c r="P786"/>
  <c r="O786"/>
  <c r="K786"/>
  <c r="G786"/>
  <c r="F786"/>
  <c r="D786"/>
  <c r="AF785"/>
  <c r="AE785"/>
  <c r="X785"/>
  <c r="W785"/>
  <c r="V785"/>
  <c r="U785"/>
  <c r="T785"/>
  <c r="Q785"/>
  <c r="P785"/>
  <c r="O785"/>
  <c r="K785"/>
  <c r="G785"/>
  <c r="F785"/>
  <c r="D785"/>
  <c r="AF784"/>
  <c r="AE784"/>
  <c r="X784"/>
  <c r="W784"/>
  <c r="V784"/>
  <c r="U784"/>
  <c r="T784"/>
  <c r="Q784"/>
  <c r="P784"/>
  <c r="O784"/>
  <c r="K784"/>
  <c r="G784"/>
  <c r="F784"/>
  <c r="D784"/>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F780"/>
  <c r="AE780"/>
  <c r="X780"/>
  <c r="W780"/>
  <c r="V780"/>
  <c r="U780"/>
  <c r="T780"/>
  <c r="Q780"/>
  <c r="P780"/>
  <c r="O780"/>
  <c r="K780"/>
  <c r="G780"/>
  <c r="F780"/>
  <c r="D780"/>
  <c r="AF779"/>
  <c r="AE779"/>
  <c r="X779"/>
  <c r="W779"/>
  <c r="V779"/>
  <c r="U779"/>
  <c r="T779"/>
  <c r="Q779"/>
  <c r="P779"/>
  <c r="O779"/>
  <c r="K779"/>
  <c r="G779"/>
  <c r="F779"/>
  <c r="D779"/>
  <c r="AF778"/>
  <c r="AE778"/>
  <c r="X778"/>
  <c r="W778"/>
  <c r="V778"/>
  <c r="U778"/>
  <c r="T778"/>
  <c r="Q778"/>
  <c r="P778"/>
  <c r="O778"/>
  <c r="K778"/>
  <c r="G778"/>
  <c r="F778"/>
  <c r="D778"/>
  <c r="AF777"/>
  <c r="AE777"/>
  <c r="X777"/>
  <c r="W777"/>
  <c r="V777"/>
  <c r="U777"/>
  <c r="T777"/>
  <c r="Q777"/>
  <c r="P777"/>
  <c r="O777"/>
  <c r="K777"/>
  <c r="G777"/>
  <c r="F777"/>
  <c r="D777"/>
  <c r="AF776"/>
  <c r="AE776"/>
  <c r="X776"/>
  <c r="W776"/>
  <c r="V776"/>
  <c r="U776"/>
  <c r="T776"/>
  <c r="Q776"/>
  <c r="P776"/>
  <c r="O776"/>
  <c r="K776"/>
  <c r="G776"/>
  <c r="F776"/>
  <c r="D776"/>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F771"/>
  <c r="AE771"/>
  <c r="X771"/>
  <c r="W771"/>
  <c r="V771"/>
  <c r="U771"/>
  <c r="T771"/>
  <c r="Q771"/>
  <c r="P771"/>
  <c r="O771"/>
  <c r="K771"/>
  <c r="G771"/>
  <c r="F771"/>
  <c r="D771"/>
  <c r="AF770"/>
  <c r="AE770"/>
  <c r="X770"/>
  <c r="W770"/>
  <c r="V770"/>
  <c r="U770"/>
  <c r="T770"/>
  <c r="Q770"/>
  <c r="P770"/>
  <c r="O770"/>
  <c r="K770"/>
  <c r="G770"/>
  <c r="F770"/>
  <c r="D770"/>
  <c r="AF769"/>
  <c r="AE769"/>
  <c r="X769"/>
  <c r="W769"/>
  <c r="V769"/>
  <c r="U769"/>
  <c r="T769"/>
  <c r="Q769"/>
  <c r="P769"/>
  <c r="O769"/>
  <c r="K769"/>
  <c r="G769"/>
  <c r="F769"/>
  <c r="D769"/>
  <c r="AF768"/>
  <c r="AE768"/>
  <c r="X768"/>
  <c r="W768"/>
  <c r="V768"/>
  <c r="U768"/>
  <c r="T768"/>
  <c r="Q768"/>
  <c r="P768"/>
  <c r="O768"/>
  <c r="K768"/>
  <c r="G768"/>
  <c r="F768"/>
  <c r="D768"/>
  <c r="AF767"/>
  <c r="AE767"/>
  <c r="X767"/>
  <c r="W767"/>
  <c r="V767"/>
  <c r="U767"/>
  <c r="T767"/>
  <c r="Q767"/>
  <c r="P767"/>
  <c r="O767"/>
  <c r="K767"/>
  <c r="G767"/>
  <c r="F767"/>
  <c r="D767"/>
  <c r="AF766"/>
  <c r="AE766"/>
  <c r="X766"/>
  <c r="W766"/>
  <c r="V766"/>
  <c r="U766"/>
  <c r="T766"/>
  <c r="Q766"/>
  <c r="P766"/>
  <c r="O766"/>
  <c r="K766"/>
  <c r="G766"/>
  <c r="F766"/>
  <c r="D766"/>
  <c r="AF765"/>
  <c r="AE765"/>
  <c r="X765"/>
  <c r="W765"/>
  <c r="V765"/>
  <c r="U765"/>
  <c r="T765"/>
  <c r="Q765"/>
  <c r="P765"/>
  <c r="O765"/>
  <c r="K765"/>
  <c r="G765"/>
  <c r="F765"/>
  <c r="D765"/>
  <c r="AF764"/>
  <c r="AE764"/>
  <c r="X764"/>
  <c r="W764"/>
  <c r="V764"/>
  <c r="U764"/>
  <c r="T764"/>
  <c r="Q764"/>
  <c r="P764"/>
  <c r="O764"/>
  <c r="K764"/>
  <c r="G764"/>
  <c r="F764"/>
  <c r="D764"/>
  <c r="AF763"/>
  <c r="AE763"/>
  <c r="X763"/>
  <c r="W763"/>
  <c r="V763"/>
  <c r="U763"/>
  <c r="T763"/>
  <c r="Q763"/>
  <c r="P763"/>
  <c r="O763"/>
  <c r="K763"/>
  <c r="G763"/>
  <c r="F763"/>
  <c r="D763"/>
  <c r="AF762"/>
  <c r="AE762"/>
  <c r="X762"/>
  <c r="W762"/>
  <c r="V762"/>
  <c r="U762"/>
  <c r="T762"/>
  <c r="Q762"/>
  <c r="P762"/>
  <c r="O762"/>
  <c r="K762"/>
  <c r="G762"/>
  <c r="F762"/>
  <c r="D762"/>
  <c r="AF761"/>
  <c r="AE761"/>
  <c r="X761"/>
  <c r="W761"/>
  <c r="V761"/>
  <c r="U761"/>
  <c r="T761"/>
  <c r="Q761"/>
  <c r="P761"/>
  <c r="O761"/>
  <c r="K761"/>
  <c r="G761"/>
  <c r="F761"/>
  <c r="D761"/>
  <c r="AF760"/>
  <c r="AE760"/>
  <c r="X760"/>
  <c r="W760"/>
  <c r="V760"/>
  <c r="U760"/>
  <c r="T760"/>
  <c r="Q760"/>
  <c r="P760"/>
  <c r="O760"/>
  <c r="K760"/>
  <c r="H760"/>
  <c r="G760"/>
  <c r="D760"/>
  <c r="AF759"/>
  <c r="AE759"/>
  <c r="X759"/>
  <c r="W759"/>
  <c r="V759"/>
  <c r="U759"/>
  <c r="T759"/>
  <c r="Q759"/>
  <c r="P759"/>
  <c r="O759"/>
  <c r="K759"/>
  <c r="G759"/>
  <c r="F759"/>
  <c r="D759"/>
  <c r="AF758"/>
  <c r="AE758"/>
  <c r="X758"/>
  <c r="W758"/>
  <c r="V758"/>
  <c r="U758"/>
  <c r="T758"/>
  <c r="Q758"/>
  <c r="P758"/>
  <c r="O758"/>
  <c r="K758"/>
  <c r="G758"/>
  <c r="F758"/>
  <c r="D758"/>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F754"/>
  <c r="AE754"/>
  <c r="X754"/>
  <c r="W754"/>
  <c r="V754"/>
  <c r="U754"/>
  <c r="T754"/>
  <c r="Q754"/>
  <c r="P754"/>
  <c r="O754"/>
  <c r="K754"/>
  <c r="H754"/>
  <c r="G754"/>
  <c r="D754"/>
  <c r="AF753"/>
  <c r="AE753"/>
  <c r="X753"/>
  <c r="W753"/>
  <c r="V753"/>
  <c r="U753"/>
  <c r="T753"/>
  <c r="Q753"/>
  <c r="P753"/>
  <c r="O753"/>
  <c r="K753"/>
  <c r="G753"/>
  <c r="F753"/>
  <c r="D753"/>
  <c r="AF752"/>
  <c r="AE752"/>
  <c r="X752"/>
  <c r="W752"/>
  <c r="V752"/>
  <c r="U752"/>
  <c r="T752"/>
  <c r="Q752"/>
  <c r="P752"/>
  <c r="O752"/>
  <c r="K752"/>
  <c r="G752"/>
  <c r="F752"/>
  <c r="D752"/>
  <c r="AF751"/>
  <c r="AE751"/>
  <c r="X751"/>
  <c r="W751"/>
  <c r="V751"/>
  <c r="U751"/>
  <c r="T751"/>
  <c r="Q751"/>
  <c r="P751"/>
  <c r="O751"/>
  <c r="K751"/>
  <c r="G751"/>
  <c r="AC760" l="1"/>
  <c r="AG760"/>
  <c r="AC766"/>
  <c r="AG766"/>
  <c r="AC755"/>
  <c r="AG755"/>
  <c r="AC763"/>
  <c r="AG763"/>
  <c r="AC765"/>
  <c r="AG765"/>
  <c r="AC767"/>
  <c r="AG767"/>
  <c r="AC769"/>
  <c r="AG769"/>
  <c r="AC771"/>
  <c r="AG771"/>
  <c r="AC773"/>
  <c r="AG773"/>
  <c r="AC775"/>
  <c r="AG775"/>
  <c r="AC777"/>
  <c r="AG777"/>
  <c r="AC779"/>
  <c r="AG779"/>
  <c r="AC781"/>
  <c r="AG781"/>
  <c r="AC783"/>
  <c r="AG783"/>
  <c r="AC785"/>
  <c r="AG785"/>
  <c r="AC787"/>
  <c r="AG787"/>
  <c r="AC789"/>
  <c r="AG789"/>
  <c r="AC791"/>
  <c r="AG791"/>
  <c r="AC793"/>
  <c r="AG793"/>
  <c r="AC795"/>
  <c r="AG795"/>
  <c r="AC797"/>
  <c r="AG797"/>
  <c r="AC799"/>
  <c r="AG799"/>
  <c r="AC801"/>
  <c r="AG801"/>
  <c r="AC803"/>
  <c r="AG803"/>
  <c r="AC805"/>
  <c r="AG805"/>
  <c r="AC807"/>
  <c r="AG807"/>
  <c r="AC809"/>
  <c r="AG809"/>
  <c r="AC811"/>
  <c r="AG811"/>
  <c r="AC753"/>
  <c r="AG753"/>
  <c r="AC759"/>
  <c r="AG759"/>
  <c r="AC761"/>
  <c r="AG761"/>
  <c r="AC752"/>
  <c r="AG752"/>
  <c r="AC754"/>
  <c r="AG754"/>
  <c r="AC756"/>
  <c r="AG756"/>
  <c r="AC758"/>
  <c r="AG758"/>
  <c r="AC762"/>
  <c r="AG762"/>
  <c r="AC764"/>
  <c r="AG764"/>
  <c r="AC768"/>
  <c r="AG768"/>
  <c r="AC770"/>
  <c r="AG770"/>
  <c r="AC772"/>
  <c r="AG772"/>
  <c r="AC774"/>
  <c r="AG774"/>
  <c r="AC776"/>
  <c r="AG776"/>
  <c r="AC778"/>
  <c r="AG778"/>
  <c r="AC780"/>
  <c r="AG780"/>
  <c r="AC782"/>
  <c r="AG782"/>
  <c r="AC784"/>
  <c r="AG784"/>
  <c r="AC786"/>
  <c r="AG786"/>
  <c r="AC788"/>
  <c r="AG788"/>
  <c r="AC790"/>
  <c r="AG790"/>
  <c r="AC792"/>
  <c r="AG792"/>
  <c r="AC794"/>
  <c r="AG794"/>
  <c r="AC796"/>
  <c r="AG796"/>
  <c r="AC798"/>
  <c r="AG798"/>
  <c r="AC800"/>
  <c r="AG800"/>
  <c r="AC802"/>
  <c r="AG802"/>
  <c r="AC804"/>
  <c r="AG804"/>
  <c r="AC806"/>
  <c r="AG806"/>
  <c r="AC808"/>
  <c r="AG808"/>
  <c r="AC810"/>
  <c r="AG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F750"/>
  <c r="AE750"/>
  <c r="X750"/>
  <c r="W750"/>
  <c r="V750"/>
  <c r="U750"/>
  <c r="T750"/>
  <c r="Q750"/>
  <c r="P750"/>
  <c r="O750"/>
  <c r="K750"/>
  <c r="G750"/>
  <c r="F750"/>
  <c r="D750"/>
  <c r="AF749"/>
  <c r="AE749"/>
  <c r="X749"/>
  <c r="W749"/>
  <c r="V749"/>
  <c r="U749"/>
  <c r="T749"/>
  <c r="Q749"/>
  <c r="P749"/>
  <c r="O749"/>
  <c r="K749"/>
  <c r="G749"/>
  <c r="F749"/>
  <c r="D749"/>
  <c r="AF748"/>
  <c r="AE748"/>
  <c r="X748"/>
  <c r="W748"/>
  <c r="V748"/>
  <c r="U748"/>
  <c r="T748"/>
  <c r="Q748"/>
  <c r="P748"/>
  <c r="O748"/>
  <c r="K748"/>
  <c r="G748"/>
  <c r="F748"/>
  <c r="D748"/>
  <c r="AF747"/>
  <c r="AE747"/>
  <c r="X747"/>
  <c r="W747"/>
  <c r="V747"/>
  <c r="U747"/>
  <c r="T747"/>
  <c r="Q747"/>
  <c r="P747"/>
  <c r="O747"/>
  <c r="K747"/>
  <c r="G747"/>
  <c r="F747"/>
  <c r="D747"/>
  <c r="AF746"/>
  <c r="AE746"/>
  <c r="X746"/>
  <c r="W746"/>
  <c r="V746"/>
  <c r="U746"/>
  <c r="T746"/>
  <c r="Q746"/>
  <c r="P746"/>
  <c r="O746"/>
  <c r="K746"/>
  <c r="G746"/>
  <c r="F746"/>
  <c r="D746"/>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F741"/>
  <c r="AE741"/>
  <c r="X741"/>
  <c r="W741"/>
  <c r="V741"/>
  <c r="U741"/>
  <c r="T741"/>
  <c r="Q741"/>
  <c r="P741"/>
  <c r="O741"/>
  <c r="K741"/>
  <c r="G741"/>
  <c r="F741"/>
  <c r="D741"/>
  <c r="AF740"/>
  <c r="AE740"/>
  <c r="X740"/>
  <c r="W740"/>
  <c r="V740"/>
  <c r="U740"/>
  <c r="T740"/>
  <c r="Q740"/>
  <c r="P740"/>
  <c r="O740"/>
  <c r="K740"/>
  <c r="G740"/>
  <c r="F740"/>
  <c r="D740"/>
  <c r="AF739"/>
  <c r="AE739"/>
  <c r="X739"/>
  <c r="W739"/>
  <c r="V739"/>
  <c r="U739"/>
  <c r="T739"/>
  <c r="Q739"/>
  <c r="P739"/>
  <c r="O739"/>
  <c r="K739"/>
  <c r="G739"/>
  <c r="F739"/>
  <c r="D739"/>
  <c r="AF738"/>
  <c r="AE738"/>
  <c r="X738"/>
  <c r="W738"/>
  <c r="V738"/>
  <c r="U738"/>
  <c r="T738"/>
  <c r="Q738"/>
  <c r="P738"/>
  <c r="O738"/>
  <c r="K738"/>
  <c r="G738"/>
  <c r="F738"/>
  <c r="D738"/>
  <c r="AF737"/>
  <c r="AE737"/>
  <c r="X737"/>
  <c r="W737"/>
  <c r="V737"/>
  <c r="U737"/>
  <c r="T737"/>
  <c r="Q737"/>
  <c r="P737"/>
  <c r="O737"/>
  <c r="K737"/>
  <c r="G737"/>
  <c r="F737"/>
  <c r="D737"/>
  <c r="AF736"/>
  <c r="AE736"/>
  <c r="X736"/>
  <c r="W736"/>
  <c r="V736"/>
  <c r="U736"/>
  <c r="T736"/>
  <c r="Q736"/>
  <c r="P736"/>
  <c r="O736"/>
  <c r="K736"/>
  <c r="G736"/>
  <c r="F736"/>
  <c r="D736"/>
  <c r="AF735"/>
  <c r="AE735"/>
  <c r="X735"/>
  <c r="W735"/>
  <c r="V735"/>
  <c r="U735"/>
  <c r="T735"/>
  <c r="Q735"/>
  <c r="P735"/>
  <c r="O735"/>
  <c r="K735"/>
  <c r="G735"/>
  <c r="F735"/>
  <c r="D735"/>
  <c r="AF734"/>
  <c r="AE734"/>
  <c r="X734"/>
  <c r="W734"/>
  <c r="V734"/>
  <c r="U734"/>
  <c r="T734"/>
  <c r="Q734"/>
  <c r="P734"/>
  <c r="O734"/>
  <c r="K734"/>
  <c r="G734"/>
  <c r="F734"/>
  <c r="D734"/>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F728"/>
  <c r="AE728"/>
  <c r="X728"/>
  <c r="W728"/>
  <c r="V728"/>
  <c r="U728"/>
  <c r="T728"/>
  <c r="Q728"/>
  <c r="P728"/>
  <c r="O728"/>
  <c r="K728"/>
  <c r="G728"/>
  <c r="F728"/>
  <c r="D728"/>
  <c r="AF727"/>
  <c r="AE727"/>
  <c r="X727"/>
  <c r="W727"/>
  <c r="V727"/>
  <c r="U727"/>
  <c r="T727"/>
  <c r="Q727"/>
  <c r="P727"/>
  <c r="O727"/>
  <c r="K727"/>
  <c r="G727"/>
  <c r="F727"/>
  <c r="D727"/>
  <c r="AF726"/>
  <c r="AE726"/>
  <c r="X726"/>
  <c r="W726"/>
  <c r="V726"/>
  <c r="U726"/>
  <c r="T726"/>
  <c r="Q726"/>
  <c r="P726"/>
  <c r="O726"/>
  <c r="K726"/>
  <c r="G726"/>
  <c r="AC727" l="1"/>
  <c r="AG727"/>
  <c r="AC731"/>
  <c r="AG731"/>
  <c r="AC735"/>
  <c r="AG735"/>
  <c r="AC737"/>
  <c r="AG737"/>
  <c r="AC741"/>
  <c r="AG741"/>
  <c r="AC729"/>
  <c r="AG729"/>
  <c r="AC733"/>
  <c r="AG733"/>
  <c r="AC739"/>
  <c r="AG739"/>
  <c r="AC745"/>
  <c r="AG745"/>
  <c r="AC747"/>
  <c r="AG747"/>
  <c r="AC749"/>
  <c r="AG749"/>
  <c r="AC751"/>
  <c r="AG751"/>
  <c r="AC730"/>
  <c r="AG730"/>
  <c r="AC732"/>
  <c r="AG732"/>
  <c r="AC736"/>
  <c r="AG736"/>
  <c r="AC738"/>
  <c r="AG738"/>
  <c r="AC728"/>
  <c r="AG728"/>
  <c r="AC734"/>
  <c r="AG734"/>
  <c r="AC740"/>
  <c r="AG740"/>
  <c r="AC742"/>
  <c r="AG742"/>
  <c r="AC744"/>
  <c r="AG744"/>
  <c r="AC746"/>
  <c r="AG746"/>
  <c r="AC748"/>
  <c r="AG748"/>
  <c r="AC750"/>
  <c r="AG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F724"/>
  <c r="AE724"/>
  <c r="X724"/>
  <c r="W724"/>
  <c r="V724"/>
  <c r="U724"/>
  <c r="T724"/>
  <c r="Q724"/>
  <c r="P724"/>
  <c r="O724"/>
  <c r="K724"/>
  <c r="G724"/>
  <c r="F724"/>
  <c r="D724"/>
  <c r="AF723"/>
  <c r="AE723"/>
  <c r="X723"/>
  <c r="W723"/>
  <c r="V723"/>
  <c r="U723"/>
  <c r="T723"/>
  <c r="Q723"/>
  <c r="P723"/>
  <c r="O723"/>
  <c r="K723"/>
  <c r="G723"/>
  <c r="F723"/>
  <c r="D723"/>
  <c r="AF722"/>
  <c r="AE722"/>
  <c r="X722"/>
  <c r="W722"/>
  <c r="V722"/>
  <c r="U722"/>
  <c r="T722"/>
  <c r="Q722"/>
  <c r="P722"/>
  <c r="O722"/>
  <c r="K722"/>
  <c r="G722"/>
  <c r="F722"/>
  <c r="D722"/>
  <c r="AF721"/>
  <c r="AE721"/>
  <c r="X721"/>
  <c r="W721"/>
  <c r="V721"/>
  <c r="U721"/>
  <c r="T721"/>
  <c r="Q721"/>
  <c r="P721"/>
  <c r="O721"/>
  <c r="K721"/>
  <c r="G721"/>
  <c r="F721"/>
  <c r="D721"/>
  <c r="AF720"/>
  <c r="AE720"/>
  <c r="X720"/>
  <c r="W720"/>
  <c r="V720"/>
  <c r="U720"/>
  <c r="T720"/>
  <c r="Q720"/>
  <c r="P720"/>
  <c r="O720"/>
  <c r="K720"/>
  <c r="G720"/>
  <c r="AC724" l="1"/>
  <c r="AG724"/>
  <c r="AC726"/>
  <c r="AG726"/>
  <c r="AC721"/>
  <c r="AG721"/>
  <c r="AC722"/>
  <c r="AG722"/>
  <c r="AC725"/>
  <c r="AG725"/>
  <c r="AC723"/>
  <c r="AG723"/>
  <c r="H725"/>
  <c r="H721"/>
  <c r="H724"/>
  <c r="H722"/>
  <c r="H723"/>
  <c r="F720"/>
  <c r="H720" s="1"/>
  <c r="D720"/>
  <c r="AF719"/>
  <c r="AE719"/>
  <c r="X719"/>
  <c r="W719"/>
  <c r="V719"/>
  <c r="U719"/>
  <c r="T719"/>
  <c r="Q719"/>
  <c r="P719"/>
  <c r="O719"/>
  <c r="K719"/>
  <c r="G719"/>
  <c r="F719"/>
  <c r="D719"/>
  <c r="AF718"/>
  <c r="AE718"/>
  <c r="X718"/>
  <c r="W718"/>
  <c r="V718"/>
  <c r="U718"/>
  <c r="T718"/>
  <c r="Q718"/>
  <c r="P718"/>
  <c r="O718"/>
  <c r="K718"/>
  <c r="G718"/>
  <c r="F718"/>
  <c r="D718"/>
  <c r="AF717"/>
  <c r="AE717"/>
  <c r="X717"/>
  <c r="W717"/>
  <c r="V717"/>
  <c r="U717"/>
  <c r="T717"/>
  <c r="Q717"/>
  <c r="P717"/>
  <c r="O717"/>
  <c r="K717"/>
  <c r="G717"/>
  <c r="F717"/>
  <c r="D717"/>
  <c r="AF716"/>
  <c r="AE716"/>
  <c r="X716"/>
  <c r="W716"/>
  <c r="V716"/>
  <c r="U716"/>
  <c r="T716"/>
  <c r="Q716"/>
  <c r="P716"/>
  <c r="O716"/>
  <c r="K716"/>
  <c r="G716"/>
  <c r="F716"/>
  <c r="D716"/>
  <c r="AF715"/>
  <c r="AE715"/>
  <c r="X715"/>
  <c r="W715"/>
  <c r="V715"/>
  <c r="U715"/>
  <c r="T715"/>
  <c r="Q715"/>
  <c r="P715"/>
  <c r="O715"/>
  <c r="K715"/>
  <c r="G715"/>
  <c r="F715"/>
  <c r="D715"/>
  <c r="AF714"/>
  <c r="AE714"/>
  <c r="X714"/>
  <c r="W714"/>
  <c r="V714"/>
  <c r="U714"/>
  <c r="T714"/>
  <c r="Q714"/>
  <c r="P714"/>
  <c r="O714"/>
  <c r="K714"/>
  <c r="G714"/>
  <c r="F714"/>
  <c r="D714"/>
  <c r="AF713"/>
  <c r="AE713"/>
  <c r="X713"/>
  <c r="W713"/>
  <c r="V713"/>
  <c r="U713"/>
  <c r="T713"/>
  <c r="Q713"/>
  <c r="P713"/>
  <c r="O713"/>
  <c r="K713"/>
  <c r="G713"/>
  <c r="F713"/>
  <c r="D713"/>
  <c r="AF712"/>
  <c r="AE712"/>
  <c r="X712"/>
  <c r="W712"/>
  <c r="V712"/>
  <c r="U712"/>
  <c r="T712"/>
  <c r="Q712"/>
  <c r="P712"/>
  <c r="O712"/>
  <c r="K712"/>
  <c r="G712"/>
  <c r="AC713" l="1"/>
  <c r="AG713"/>
  <c r="AC717"/>
  <c r="AG717"/>
  <c r="AC719"/>
  <c r="AG719"/>
  <c r="AC715"/>
  <c r="AG715"/>
  <c r="AC718"/>
  <c r="AG718"/>
  <c r="AC720"/>
  <c r="AG720"/>
  <c r="AC714"/>
  <c r="AG714"/>
  <c r="AC716"/>
  <c r="AG716"/>
  <c r="H713"/>
  <c r="H715"/>
  <c r="H719"/>
  <c r="H716"/>
  <c r="H717"/>
  <c r="H714"/>
  <c r="H718"/>
  <c r="F712"/>
  <c r="H712" s="1"/>
  <c r="D712"/>
  <c r="AF711"/>
  <c r="AE711"/>
  <c r="X711"/>
  <c r="W711"/>
  <c r="V711"/>
  <c r="U711"/>
  <c r="T711"/>
  <c r="Q711"/>
  <c r="P711"/>
  <c r="O711"/>
  <c r="K711"/>
  <c r="G711"/>
  <c r="F711"/>
  <c r="D711"/>
  <c r="AF710"/>
  <c r="AE710"/>
  <c r="X710"/>
  <c r="W710"/>
  <c r="V710"/>
  <c r="U710"/>
  <c r="T710"/>
  <c r="Q710"/>
  <c r="P710"/>
  <c r="O710"/>
  <c r="K710"/>
  <c r="G710"/>
  <c r="F710"/>
  <c r="D710"/>
  <c r="AF709"/>
  <c r="AE709"/>
  <c r="X709"/>
  <c r="W709"/>
  <c r="V709"/>
  <c r="U709"/>
  <c r="T709"/>
  <c r="Q709"/>
  <c r="P709"/>
  <c r="O709"/>
  <c r="K709"/>
  <c r="G709"/>
  <c r="F709"/>
  <c r="D709"/>
  <c r="AF708"/>
  <c r="AE708"/>
  <c r="X708"/>
  <c r="W708"/>
  <c r="V708"/>
  <c r="U708"/>
  <c r="T708"/>
  <c r="Q708"/>
  <c r="P708"/>
  <c r="O708"/>
  <c r="K708"/>
  <c r="G708"/>
  <c r="F708"/>
  <c r="D708"/>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F704"/>
  <c r="AE704"/>
  <c r="X704"/>
  <c r="W704"/>
  <c r="V704"/>
  <c r="U704"/>
  <c r="T704"/>
  <c r="Q704"/>
  <c r="P704"/>
  <c r="O704"/>
  <c r="K704"/>
  <c r="G704"/>
  <c r="F704"/>
  <c r="D704"/>
  <c r="AF703"/>
  <c r="AE703"/>
  <c r="X703"/>
  <c r="W703"/>
  <c r="V703"/>
  <c r="U703"/>
  <c r="T703"/>
  <c r="Q703"/>
  <c r="P703"/>
  <c r="O703"/>
  <c r="K703"/>
  <c r="G703"/>
  <c r="F703"/>
  <c r="D703"/>
  <c r="AF702"/>
  <c r="AE702"/>
  <c r="X702"/>
  <c r="W702"/>
  <c r="V702"/>
  <c r="U702"/>
  <c r="T702"/>
  <c r="Q702"/>
  <c r="P702"/>
  <c r="O702"/>
  <c r="K702"/>
  <c r="G702"/>
  <c r="F702"/>
  <c r="D702"/>
  <c r="AF701"/>
  <c r="AE701"/>
  <c r="X701"/>
  <c r="W701"/>
  <c r="V701"/>
  <c r="U701"/>
  <c r="T701"/>
  <c r="Q701"/>
  <c r="P701"/>
  <c r="O701"/>
  <c r="K701"/>
  <c r="G701"/>
  <c r="F701"/>
  <c r="D701"/>
  <c r="AF700"/>
  <c r="AE700"/>
  <c r="X700"/>
  <c r="W700"/>
  <c r="V700"/>
  <c r="U700"/>
  <c r="T700"/>
  <c r="Q700"/>
  <c r="P700"/>
  <c r="O700"/>
  <c r="K700"/>
  <c r="G700"/>
  <c r="F700"/>
  <c r="D700"/>
  <c r="AF699"/>
  <c r="AE699"/>
  <c r="X699"/>
  <c r="W699"/>
  <c r="V699"/>
  <c r="U699"/>
  <c r="T699"/>
  <c r="Q699"/>
  <c r="P699"/>
  <c r="O699"/>
  <c r="K699"/>
  <c r="G699"/>
  <c r="F699"/>
  <c r="D699"/>
  <c r="AF698"/>
  <c r="AE698"/>
  <c r="X698"/>
  <c r="W698"/>
  <c r="V698"/>
  <c r="U698"/>
  <c r="T698"/>
  <c r="Q698"/>
  <c r="P698"/>
  <c r="O698"/>
  <c r="K698"/>
  <c r="G698"/>
  <c r="F698"/>
  <c r="D698"/>
  <c r="AF697"/>
  <c r="AE697"/>
  <c r="X697"/>
  <c r="W697"/>
  <c r="V697"/>
  <c r="U697"/>
  <c r="T697"/>
  <c r="Q697"/>
  <c r="P697"/>
  <c r="O697"/>
  <c r="K697"/>
  <c r="G697"/>
  <c r="F697"/>
  <c r="D697"/>
  <c r="AF696"/>
  <c r="AE696"/>
  <c r="X696"/>
  <c r="W696"/>
  <c r="V696"/>
  <c r="U696"/>
  <c r="T696"/>
  <c r="Q696"/>
  <c r="P696"/>
  <c r="O696"/>
  <c r="K696"/>
  <c r="G696"/>
  <c r="F696"/>
  <c r="D696"/>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F692"/>
  <c r="AE692"/>
  <c r="X692"/>
  <c r="W692"/>
  <c r="V692"/>
  <c r="U692"/>
  <c r="T692"/>
  <c r="Q692"/>
  <c r="P692"/>
  <c r="O692"/>
  <c r="K692"/>
  <c r="G692"/>
  <c r="F692"/>
  <c r="D692"/>
  <c r="AF691"/>
  <c r="AE691"/>
  <c r="X691"/>
  <c r="W691"/>
  <c r="V691"/>
  <c r="U691"/>
  <c r="T691"/>
  <c r="Q691"/>
  <c r="P691"/>
  <c r="O691"/>
  <c r="K691"/>
  <c r="G691"/>
  <c r="F691"/>
  <c r="D691"/>
  <c r="AF690"/>
  <c r="AE690"/>
  <c r="X690"/>
  <c r="W690"/>
  <c r="V690"/>
  <c r="U690"/>
  <c r="T690"/>
  <c r="Q690"/>
  <c r="P690"/>
  <c r="O690"/>
  <c r="K690"/>
  <c r="G690"/>
  <c r="F690"/>
  <c r="D690"/>
  <c r="AF689"/>
  <c r="AE689"/>
  <c r="X689"/>
  <c r="W689"/>
  <c r="V689"/>
  <c r="U689"/>
  <c r="T689"/>
  <c r="Q689"/>
  <c r="P689"/>
  <c r="O689"/>
  <c r="K689"/>
  <c r="G689"/>
  <c r="F689"/>
  <c r="D689"/>
  <c r="AF688"/>
  <c r="AE688"/>
  <c r="X688"/>
  <c r="W688"/>
  <c r="V688"/>
  <c r="U688"/>
  <c r="T688"/>
  <c r="Q688"/>
  <c r="P688"/>
  <c r="O688"/>
  <c r="K688"/>
  <c r="G688"/>
  <c r="F688"/>
  <c r="D688"/>
  <c r="AF687"/>
  <c r="AF686"/>
  <c r="AE686"/>
  <c r="X686"/>
  <c r="W686"/>
  <c r="V686"/>
  <c r="U686"/>
  <c r="T686"/>
  <c r="Q686"/>
  <c r="P686"/>
  <c r="O686"/>
  <c r="K686"/>
  <c r="G686"/>
  <c r="F686"/>
  <c r="D686"/>
  <c r="AF685"/>
  <c r="AE685"/>
  <c r="X685"/>
  <c r="W685"/>
  <c r="V685"/>
  <c r="U685"/>
  <c r="T685"/>
  <c r="Q685"/>
  <c r="P685"/>
  <c r="O685"/>
  <c r="K685"/>
  <c r="G685"/>
  <c r="F685"/>
  <c r="D685"/>
  <c r="AF684"/>
  <c r="AE684"/>
  <c r="X684"/>
  <c r="W684"/>
  <c r="V684"/>
  <c r="U684"/>
  <c r="T684"/>
  <c r="Q684"/>
  <c r="P684"/>
  <c r="O684"/>
  <c r="K684"/>
  <c r="G684"/>
  <c r="F684"/>
  <c r="D684"/>
  <c r="AF683"/>
  <c r="AE683"/>
  <c r="X683"/>
  <c r="W683"/>
  <c r="V683"/>
  <c r="U683"/>
  <c r="T683"/>
  <c r="Q683"/>
  <c r="P683"/>
  <c r="O683"/>
  <c r="K683"/>
  <c r="G683"/>
  <c r="F683"/>
  <c r="D683"/>
  <c r="AF682"/>
  <c r="AE682"/>
  <c r="X682"/>
  <c r="W682"/>
  <c r="V682"/>
  <c r="U682"/>
  <c r="T682"/>
  <c r="Q682"/>
  <c r="P682"/>
  <c r="O682"/>
  <c r="K682"/>
  <c r="H682"/>
  <c r="G682"/>
  <c r="D682"/>
  <c r="AF681"/>
  <c r="AE681"/>
  <c r="X681"/>
  <c r="W681"/>
  <c r="V681"/>
  <c r="U681"/>
  <c r="T681"/>
  <c r="Q681"/>
  <c r="P681"/>
  <c r="O681"/>
  <c r="K681"/>
  <c r="H681"/>
  <c r="G681"/>
  <c r="D681"/>
  <c r="AF680"/>
  <c r="AE680"/>
  <c r="X680"/>
  <c r="W680"/>
  <c r="V680"/>
  <c r="U680"/>
  <c r="T680"/>
  <c r="Q680"/>
  <c r="P680"/>
  <c r="O680"/>
  <c r="K680"/>
  <c r="G680"/>
  <c r="F680"/>
  <c r="D680"/>
  <c r="AF679"/>
  <c r="AE679"/>
  <c r="X679"/>
  <c r="W679"/>
  <c r="V679"/>
  <c r="U679"/>
  <c r="T679"/>
  <c r="Q679"/>
  <c r="P679"/>
  <c r="O679"/>
  <c r="K679"/>
  <c r="G679"/>
  <c r="F679"/>
  <c r="D679"/>
  <c r="AF678"/>
  <c r="AE678"/>
  <c r="X678"/>
  <c r="W678"/>
  <c r="V678"/>
  <c r="U678"/>
  <c r="T678"/>
  <c r="Q678"/>
  <c r="P678"/>
  <c r="O678"/>
  <c r="K678"/>
  <c r="G678"/>
  <c r="F678"/>
  <c r="D678"/>
  <c r="AF677"/>
  <c r="AE677"/>
  <c r="X677"/>
  <c r="W677"/>
  <c r="V677"/>
  <c r="U677"/>
  <c r="T677"/>
  <c r="Q677"/>
  <c r="P677"/>
  <c r="O677"/>
  <c r="K677"/>
  <c r="G677"/>
  <c r="F677"/>
  <c r="D677"/>
  <c r="AF676"/>
  <c r="AE676"/>
  <c r="X676"/>
  <c r="W676"/>
  <c r="V676"/>
  <c r="U676"/>
  <c r="T676"/>
  <c r="Q676"/>
  <c r="P676"/>
  <c r="O676"/>
  <c r="K676"/>
  <c r="G676"/>
  <c r="F676"/>
  <c r="D676"/>
  <c r="AF675"/>
  <c r="AE675"/>
  <c r="X675"/>
  <c r="W675"/>
  <c r="V675"/>
  <c r="U675"/>
  <c r="T675"/>
  <c r="Q675"/>
  <c r="P675"/>
  <c r="O675"/>
  <c r="K675"/>
  <c r="G675"/>
  <c r="F675"/>
  <c r="D675"/>
  <c r="AF674"/>
  <c r="AE674"/>
  <c r="X674"/>
  <c r="W674"/>
  <c r="V674"/>
  <c r="U674"/>
  <c r="T674"/>
  <c r="Q674"/>
  <c r="P674"/>
  <c r="O674"/>
  <c r="K674"/>
  <c r="G674"/>
  <c r="F674"/>
  <c r="D674"/>
  <c r="AF673"/>
  <c r="AE673"/>
  <c r="X673"/>
  <c r="W673"/>
  <c r="V673"/>
  <c r="U673"/>
  <c r="T673"/>
  <c r="Q673"/>
  <c r="P673"/>
  <c r="O673"/>
  <c r="K673"/>
  <c r="H673"/>
  <c r="G673"/>
  <c r="D673"/>
  <c r="AF672"/>
  <c r="AE672"/>
  <c r="X672"/>
  <c r="W672"/>
  <c r="V672"/>
  <c r="U672"/>
  <c r="T672"/>
  <c r="Q672"/>
  <c r="P672"/>
  <c r="O672"/>
  <c r="K672"/>
  <c r="G672"/>
  <c r="F672"/>
  <c r="D672"/>
  <c r="AF671"/>
  <c r="AE671"/>
  <c r="X671"/>
  <c r="W671"/>
  <c r="V671"/>
  <c r="U671"/>
  <c r="T671"/>
  <c r="Q671"/>
  <c r="P671"/>
  <c r="O671"/>
  <c r="K671"/>
  <c r="G671"/>
  <c r="F671"/>
  <c r="D671"/>
  <c r="AF670"/>
  <c r="AE670"/>
  <c r="X670"/>
  <c r="W670"/>
  <c r="V670"/>
  <c r="U670"/>
  <c r="T670"/>
  <c r="Q670"/>
  <c r="P670"/>
  <c r="O670"/>
  <c r="K670"/>
  <c r="G670"/>
  <c r="F670"/>
  <c r="D670"/>
  <c r="AF669"/>
  <c r="AE669"/>
  <c r="X669"/>
  <c r="W669"/>
  <c r="V669"/>
  <c r="U669"/>
  <c r="T669"/>
  <c r="Q669"/>
  <c r="P669"/>
  <c r="O669"/>
  <c r="K669"/>
  <c r="G669"/>
  <c r="F669"/>
  <c r="D669"/>
  <c r="AF668"/>
  <c r="AE668"/>
  <c r="X668"/>
  <c r="W668"/>
  <c r="V668"/>
  <c r="U668"/>
  <c r="T668"/>
  <c r="Q668"/>
  <c r="P668"/>
  <c r="O668"/>
  <c r="K668"/>
  <c r="G668"/>
  <c r="F668"/>
  <c r="D668"/>
  <c r="AF667"/>
  <c r="AE667"/>
  <c r="X667"/>
  <c r="W667"/>
  <c r="V667"/>
  <c r="U667"/>
  <c r="T667"/>
  <c r="Q667"/>
  <c r="P667"/>
  <c r="O667"/>
  <c r="K667"/>
  <c r="G667"/>
  <c r="F667"/>
  <c r="D667"/>
  <c r="AF666"/>
  <c r="AE666"/>
  <c r="X666"/>
  <c r="W666"/>
  <c r="V666"/>
  <c r="U666"/>
  <c r="T666"/>
  <c r="Q666"/>
  <c r="P666"/>
  <c r="O666"/>
  <c r="K666"/>
  <c r="G666"/>
  <c r="F666"/>
  <c r="D666"/>
  <c r="AF665"/>
  <c r="AE665"/>
  <c r="X665"/>
  <c r="W665"/>
  <c r="V665"/>
  <c r="U665"/>
  <c r="T665"/>
  <c r="Q665"/>
  <c r="P665"/>
  <c r="O665"/>
  <c r="K665"/>
  <c r="G665"/>
  <c r="F665"/>
  <c r="D665"/>
  <c r="AF664"/>
  <c r="AE664"/>
  <c r="X664"/>
  <c r="W664"/>
  <c r="V664"/>
  <c r="U664"/>
  <c r="T664"/>
  <c r="Q664"/>
  <c r="P664"/>
  <c r="O664"/>
  <c r="K664"/>
  <c r="G664"/>
  <c r="F664"/>
  <c r="D664"/>
  <c r="AF663"/>
  <c r="AE663"/>
  <c r="X663"/>
  <c r="W663"/>
  <c r="V663"/>
  <c r="U663"/>
  <c r="T663"/>
  <c r="Q663"/>
  <c r="P663"/>
  <c r="O663"/>
  <c r="K663"/>
  <c r="G663"/>
  <c r="F663"/>
  <c r="D663"/>
  <c r="AF662"/>
  <c r="AE662"/>
  <c r="X662"/>
  <c r="W662"/>
  <c r="V662"/>
  <c r="U662"/>
  <c r="T662"/>
  <c r="Q662"/>
  <c r="P662"/>
  <c r="O662"/>
  <c r="K662"/>
  <c r="H662"/>
  <c r="G662"/>
  <c r="D662"/>
  <c r="AF661"/>
  <c r="AE661"/>
  <c r="X661"/>
  <c r="W661"/>
  <c r="V661"/>
  <c r="U661"/>
  <c r="T661"/>
  <c r="Q661"/>
  <c r="P661"/>
  <c r="O661"/>
  <c r="K661"/>
  <c r="G661"/>
  <c r="F661"/>
  <c r="D661"/>
  <c r="AF660"/>
  <c r="AE660"/>
  <c r="X660"/>
  <c r="W660"/>
  <c r="V660"/>
  <c r="U660"/>
  <c r="T660"/>
  <c r="Q660"/>
  <c r="P660"/>
  <c r="O660"/>
  <c r="K660"/>
  <c r="G660"/>
  <c r="F660"/>
  <c r="D660"/>
  <c r="AF659"/>
  <c r="AE659"/>
  <c r="X659"/>
  <c r="W659"/>
  <c r="V659"/>
  <c r="U659"/>
  <c r="T659"/>
  <c r="Q659"/>
  <c r="P659"/>
  <c r="O659"/>
  <c r="K659"/>
  <c r="G659"/>
  <c r="F659"/>
  <c r="D659"/>
  <c r="AF658"/>
  <c r="AF657"/>
  <c r="AE657"/>
  <c r="X657"/>
  <c r="W657"/>
  <c r="V657"/>
  <c r="U657"/>
  <c r="T657"/>
  <c r="Q657"/>
  <c r="P657"/>
  <c r="O657"/>
  <c r="K657"/>
  <c r="H657"/>
  <c r="G657"/>
  <c r="D657"/>
  <c r="AF656"/>
  <c r="AE656"/>
  <c r="X656"/>
  <c r="W656"/>
  <c r="V656"/>
  <c r="U656"/>
  <c r="T656"/>
  <c r="Q656"/>
  <c r="P656"/>
  <c r="O656"/>
  <c r="K656"/>
  <c r="G656"/>
  <c r="F656"/>
  <c r="D656"/>
  <c r="AF655"/>
  <c r="AE655"/>
  <c r="X655"/>
  <c r="W655"/>
  <c r="V655"/>
  <c r="U655"/>
  <c r="T655"/>
  <c r="Q655"/>
  <c r="P655"/>
  <c r="O655"/>
  <c r="K655"/>
  <c r="G655"/>
  <c r="F655"/>
  <c r="D655"/>
  <c r="AF654"/>
  <c r="AE654"/>
  <c r="X654"/>
  <c r="W654"/>
  <c r="V654"/>
  <c r="U654"/>
  <c r="T654"/>
  <c r="Q654"/>
  <c r="P654"/>
  <c r="O654"/>
  <c r="K654"/>
  <c r="G654"/>
  <c r="F654"/>
  <c r="D654"/>
  <c r="AF653"/>
  <c r="AE653"/>
  <c r="X653"/>
  <c r="W653"/>
  <c r="V653"/>
  <c r="U653"/>
  <c r="T653"/>
  <c r="Q653"/>
  <c r="P653"/>
  <c r="O653"/>
  <c r="K653"/>
  <c r="G653"/>
  <c r="F653"/>
  <c r="D653"/>
  <c r="AF652"/>
  <c r="AE652"/>
  <c r="X652"/>
  <c r="W652"/>
  <c r="V652"/>
  <c r="U652"/>
  <c r="T652"/>
  <c r="Q652"/>
  <c r="P652"/>
  <c r="O652"/>
  <c r="K652"/>
  <c r="G652"/>
  <c r="F652"/>
  <c r="D652"/>
  <c r="AF651"/>
  <c r="AE651"/>
  <c r="X651"/>
  <c r="W651"/>
  <c r="V651"/>
  <c r="U651"/>
  <c r="T651"/>
  <c r="Q651"/>
  <c r="P651"/>
  <c r="O651"/>
  <c r="K651"/>
  <c r="G651"/>
  <c r="F651"/>
  <c r="D651"/>
  <c r="AF650"/>
  <c r="AE650"/>
  <c r="X650"/>
  <c r="W650"/>
  <c r="V650"/>
  <c r="U650"/>
  <c r="T650"/>
  <c r="Q650"/>
  <c r="P650"/>
  <c r="O650"/>
  <c r="K650"/>
  <c r="G650"/>
  <c r="F650"/>
  <c r="D650"/>
  <c r="AF649"/>
  <c r="AE649"/>
  <c r="X649"/>
  <c r="W649"/>
  <c r="V649"/>
  <c r="U649"/>
  <c r="T649"/>
  <c r="Q649"/>
  <c r="P649"/>
  <c r="O649"/>
  <c r="K649"/>
  <c r="G649"/>
  <c r="F649"/>
  <c r="D649"/>
  <c r="AF648"/>
  <c r="AE648"/>
  <c r="X648"/>
  <c r="W648"/>
  <c r="V648"/>
  <c r="U648"/>
  <c r="T648"/>
  <c r="Q648"/>
  <c r="P648"/>
  <c r="O648"/>
  <c r="K648"/>
  <c r="AC649" l="1"/>
  <c r="AG649"/>
  <c r="AC653"/>
  <c r="AG653"/>
  <c r="AC655"/>
  <c r="AG655"/>
  <c r="AC657"/>
  <c r="AG657"/>
  <c r="AC688"/>
  <c r="AG688"/>
  <c r="AC690"/>
  <c r="AG690"/>
  <c r="AC692"/>
  <c r="AG692"/>
  <c r="AC694"/>
  <c r="AG694"/>
  <c r="AC696"/>
  <c r="AG696"/>
  <c r="AC698"/>
  <c r="AG698"/>
  <c r="AC700"/>
  <c r="AG700"/>
  <c r="AC702"/>
  <c r="AG702"/>
  <c r="AC704"/>
  <c r="AG704"/>
  <c r="AC706"/>
  <c r="AG706"/>
  <c r="AC708"/>
  <c r="AG708"/>
  <c r="AC710"/>
  <c r="AG710"/>
  <c r="AC712"/>
  <c r="AG712"/>
  <c r="AC651"/>
  <c r="AG651"/>
  <c r="AC659"/>
  <c r="AG659"/>
  <c r="AC661"/>
  <c r="AG661"/>
  <c r="AC663"/>
  <c r="AG663"/>
  <c r="AC665"/>
  <c r="AG665"/>
  <c r="AC667"/>
  <c r="AG667"/>
  <c r="AC669"/>
  <c r="AG669"/>
  <c r="AC671"/>
  <c r="AG671"/>
  <c r="AC673"/>
  <c r="AG673"/>
  <c r="AC675"/>
  <c r="AG675"/>
  <c r="AC677"/>
  <c r="AG677"/>
  <c r="AC679"/>
  <c r="AG679"/>
  <c r="AC681"/>
  <c r="AG681"/>
  <c r="AC683"/>
  <c r="AG683"/>
  <c r="AC685"/>
  <c r="AG685"/>
  <c r="AC652"/>
  <c r="AG652"/>
  <c r="AC654"/>
  <c r="AG654"/>
  <c r="AC656"/>
  <c r="AG656"/>
  <c r="AC689"/>
  <c r="AG689"/>
  <c r="AC691"/>
  <c r="AG691"/>
  <c r="AC693"/>
  <c r="AG693"/>
  <c r="AC695"/>
  <c r="AG695"/>
  <c r="AC697"/>
  <c r="AG697"/>
  <c r="AC699"/>
  <c r="AG699"/>
  <c r="AC701"/>
  <c r="AG701"/>
  <c r="AC703"/>
  <c r="AG703"/>
  <c r="AC705"/>
  <c r="AG705"/>
  <c r="AC707"/>
  <c r="AG707"/>
  <c r="AC709"/>
  <c r="AG709"/>
  <c r="AC711"/>
  <c r="AG711"/>
  <c r="AC650"/>
  <c r="AG650"/>
  <c r="AC660"/>
  <c r="AG660"/>
  <c r="AC662"/>
  <c r="AG662"/>
  <c r="AC664"/>
  <c r="AG664"/>
  <c r="AC666"/>
  <c r="AG666"/>
  <c r="AC668"/>
  <c r="AG668"/>
  <c r="AC670"/>
  <c r="AG670"/>
  <c r="AC672"/>
  <c r="AG672"/>
  <c r="AC674"/>
  <c r="AG674"/>
  <c r="AC676"/>
  <c r="AG676"/>
  <c r="AC678"/>
  <c r="AG678"/>
  <c r="AC680"/>
  <c r="AG680"/>
  <c r="AC682"/>
  <c r="AG682"/>
  <c r="AC684"/>
  <c r="AG684"/>
  <c r="AC686"/>
  <c r="AG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F636"/>
  <c r="AE636"/>
  <c r="X636"/>
  <c r="W636"/>
  <c r="V636"/>
  <c r="U636"/>
  <c r="T636"/>
  <c r="Q636"/>
  <c r="P636"/>
  <c r="O636"/>
  <c r="K636"/>
  <c r="G636"/>
  <c r="F636"/>
  <c r="D636"/>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F629"/>
  <c r="AE629"/>
  <c r="X629"/>
  <c r="W629"/>
  <c r="V629"/>
  <c r="U629"/>
  <c r="T629"/>
  <c r="Q629"/>
  <c r="P629"/>
  <c r="O629"/>
  <c r="K629"/>
  <c r="G629"/>
  <c r="F629"/>
  <c r="D629"/>
  <c r="AF628"/>
  <c r="AE628"/>
  <c r="X628"/>
  <c r="W628"/>
  <c r="V628"/>
  <c r="U628"/>
  <c r="T628"/>
  <c r="Q628"/>
  <c r="P628"/>
  <c r="O628"/>
  <c r="K628"/>
  <c r="G628"/>
  <c r="F628"/>
  <c r="D628"/>
  <c r="AF627"/>
  <c r="AE627"/>
  <c r="X627"/>
  <c r="W627"/>
  <c r="V627"/>
  <c r="U627"/>
  <c r="T627"/>
  <c r="Q627"/>
  <c r="P627"/>
  <c r="O627"/>
  <c r="K627"/>
  <c r="G627"/>
  <c r="F627"/>
  <c r="D627"/>
  <c r="AF626"/>
  <c r="AE626"/>
  <c r="X626"/>
  <c r="W626"/>
  <c r="V626"/>
  <c r="U626"/>
  <c r="T626"/>
  <c r="Q626"/>
  <c r="P626"/>
  <c r="O626"/>
  <c r="K626"/>
  <c r="G626"/>
  <c r="F626"/>
  <c r="D626"/>
  <c r="AF625"/>
  <c r="AE625"/>
  <c r="X625"/>
  <c r="W625"/>
  <c r="V625"/>
  <c r="U625"/>
  <c r="T625"/>
  <c r="Q625"/>
  <c r="P625"/>
  <c r="O625"/>
  <c r="K625"/>
  <c r="G625"/>
  <c r="F625"/>
  <c r="D625"/>
  <c r="AF624"/>
  <c r="AE624"/>
  <c r="X624"/>
  <c r="W624"/>
  <c r="V624"/>
  <c r="U624"/>
  <c r="T624"/>
  <c r="Q624"/>
  <c r="P624"/>
  <c r="O624"/>
  <c r="K624"/>
  <c r="G624"/>
  <c r="F624"/>
  <c r="D624"/>
  <c r="AF623"/>
  <c r="AE623"/>
  <c r="X623"/>
  <c r="W623"/>
  <c r="V623"/>
  <c r="U623"/>
  <c r="T623"/>
  <c r="Q623"/>
  <c r="P623"/>
  <c r="O623"/>
  <c r="K623"/>
  <c r="G623"/>
  <c r="F623"/>
  <c r="H623" s="1"/>
  <c r="D623"/>
  <c r="AF622"/>
  <c r="AE622"/>
  <c r="X622"/>
  <c r="W622"/>
  <c r="V622"/>
  <c r="U622"/>
  <c r="T622"/>
  <c r="Q622"/>
  <c r="P622"/>
  <c r="O622"/>
  <c r="K622"/>
  <c r="AC641" l="1"/>
  <c r="AG641"/>
  <c r="AC643"/>
  <c r="AG643"/>
  <c r="AC645"/>
  <c r="AG645"/>
  <c r="AC647"/>
  <c r="AG647"/>
  <c r="AC624"/>
  <c r="AG624"/>
  <c r="AC626"/>
  <c r="AG626"/>
  <c r="AC628"/>
  <c r="AG628"/>
  <c r="AC630"/>
  <c r="AG630"/>
  <c r="AC632"/>
  <c r="AG632"/>
  <c r="AC634"/>
  <c r="AG634"/>
  <c r="AC636"/>
  <c r="AG636"/>
  <c r="AC638"/>
  <c r="AG638"/>
  <c r="AC644"/>
  <c r="AG644"/>
  <c r="AC646"/>
  <c r="AG646"/>
  <c r="AC648"/>
  <c r="AG648"/>
  <c r="AC642"/>
  <c r="AG642"/>
  <c r="AC623"/>
  <c r="AG623"/>
  <c r="AC625"/>
  <c r="AG625"/>
  <c r="AC627"/>
  <c r="AG627"/>
  <c r="AC629"/>
  <c r="AG629"/>
  <c r="AC631"/>
  <c r="AG631"/>
  <c r="AC633"/>
  <c r="AG633"/>
  <c r="AC635"/>
  <c r="AG635"/>
  <c r="AC637"/>
  <c r="AG637"/>
  <c r="AC639"/>
  <c r="AG639"/>
  <c r="H631"/>
  <c r="H635"/>
  <c r="H639"/>
  <c r="H643"/>
  <c r="H647"/>
  <c r="H626"/>
  <c r="H630"/>
  <c r="H634"/>
  <c r="H638"/>
  <c r="H642"/>
  <c r="H646"/>
  <c r="H637"/>
  <c r="H625"/>
  <c r="H629"/>
  <c r="H633"/>
  <c r="H641"/>
  <c r="H627"/>
  <c r="H624"/>
  <c r="H628"/>
  <c r="H632"/>
  <c r="H636"/>
  <c r="H644"/>
  <c r="H645"/>
  <c r="H622"/>
  <c r="G622"/>
  <c r="D622"/>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F616"/>
  <c r="AE616"/>
  <c r="X616"/>
  <c r="W616"/>
  <c r="V616"/>
  <c r="U616"/>
  <c r="T616"/>
  <c r="Q616"/>
  <c r="P616"/>
  <c r="O616"/>
  <c r="K616"/>
  <c r="G616"/>
  <c r="F616"/>
  <c r="D616"/>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F607"/>
  <c r="AE607"/>
  <c r="X607"/>
  <c r="W607"/>
  <c r="V607"/>
  <c r="U607"/>
  <c r="T607"/>
  <c r="Q607"/>
  <c r="P607"/>
  <c r="O607"/>
  <c r="K607"/>
  <c r="G607"/>
  <c r="F607"/>
  <c r="D607"/>
  <c r="AF606"/>
  <c r="AE606"/>
  <c r="X606"/>
  <c r="W606"/>
  <c r="V606"/>
  <c r="U606"/>
  <c r="T606"/>
  <c r="Q606"/>
  <c r="P606"/>
  <c r="O606"/>
  <c r="K606"/>
  <c r="G606"/>
  <c r="F606"/>
  <c r="D606"/>
  <c r="AF605"/>
  <c r="AE605"/>
  <c r="X605"/>
  <c r="W605"/>
  <c r="V605"/>
  <c r="U605"/>
  <c r="T605"/>
  <c r="Q605"/>
  <c r="P605"/>
  <c r="O605"/>
  <c r="K605"/>
  <c r="G605"/>
  <c r="F605"/>
  <c r="D605"/>
  <c r="AF604"/>
  <c r="AF603"/>
  <c r="AE603"/>
  <c r="X603"/>
  <c r="W603"/>
  <c r="V603"/>
  <c r="U603"/>
  <c r="T603"/>
  <c r="Q603"/>
  <c r="P603"/>
  <c r="O603"/>
  <c r="K603"/>
  <c r="G603"/>
  <c r="F603"/>
  <c r="D603"/>
  <c r="AF602"/>
  <c r="AE602"/>
  <c r="X602"/>
  <c r="W602"/>
  <c r="V602"/>
  <c r="U602"/>
  <c r="T602"/>
  <c r="Q602"/>
  <c r="P602"/>
  <c r="O602"/>
  <c r="K602"/>
  <c r="AC605" l="1"/>
  <c r="AG605"/>
  <c r="AC607"/>
  <c r="AG607"/>
  <c r="AC609"/>
  <c r="AG609"/>
  <c r="AC611"/>
  <c r="AG611"/>
  <c r="AC613"/>
  <c r="AG613"/>
  <c r="AC615"/>
  <c r="AG615"/>
  <c r="AC617"/>
  <c r="AG617"/>
  <c r="AC619"/>
  <c r="AG619"/>
  <c r="AC621"/>
  <c r="AG621"/>
  <c r="AC603"/>
  <c r="AG603"/>
  <c r="AC606"/>
  <c r="AG606"/>
  <c r="AC608"/>
  <c r="AG608"/>
  <c r="AC610"/>
  <c r="AG610"/>
  <c r="AC612"/>
  <c r="AG612"/>
  <c r="AC614"/>
  <c r="AG614"/>
  <c r="AC616"/>
  <c r="AG616"/>
  <c r="AC618"/>
  <c r="AG618"/>
  <c r="AC620"/>
  <c r="AG620"/>
  <c r="AC622"/>
  <c r="AG622"/>
  <c r="H608"/>
  <c r="H612"/>
  <c r="H616"/>
  <c r="H620"/>
  <c r="H603"/>
  <c r="H609"/>
  <c r="H613"/>
  <c r="H617"/>
  <c r="H621"/>
  <c r="H607"/>
  <c r="H611"/>
  <c r="H615"/>
  <c r="H619"/>
  <c r="H605"/>
  <c r="H606"/>
  <c r="H610"/>
  <c r="H614"/>
  <c r="H618"/>
  <c r="G602"/>
  <c r="F602"/>
  <c r="H602" s="1"/>
  <c r="D602"/>
  <c r="AF601"/>
  <c r="AE601"/>
  <c r="X601"/>
  <c r="W601"/>
  <c r="V601"/>
  <c r="U601"/>
  <c r="T601"/>
  <c r="Q601"/>
  <c r="P601"/>
  <c r="O601"/>
  <c r="K601"/>
  <c r="G601"/>
  <c r="F601"/>
  <c r="D601"/>
  <c r="AF600"/>
  <c r="AE600"/>
  <c r="X600"/>
  <c r="W600"/>
  <c r="V600"/>
  <c r="U600"/>
  <c r="T600"/>
  <c r="Q600"/>
  <c r="P600"/>
  <c r="O600"/>
  <c r="K600"/>
  <c r="H600"/>
  <c r="G600"/>
  <c r="D600"/>
  <c r="AF599"/>
  <c r="AE599"/>
  <c r="X599"/>
  <c r="W599"/>
  <c r="V599"/>
  <c r="U599"/>
  <c r="T599"/>
  <c r="Q599"/>
  <c r="P599"/>
  <c r="O599"/>
  <c r="K599"/>
  <c r="AC601" l="1"/>
  <c r="AG601"/>
  <c r="AC600"/>
  <c r="AG600"/>
  <c r="AC602"/>
  <c r="AG602"/>
  <c r="H601"/>
  <c r="G599"/>
  <c r="F599"/>
  <c r="H599" s="1"/>
  <c r="D599"/>
  <c r="AF598"/>
  <c r="AE598"/>
  <c r="X598"/>
  <c r="W598"/>
  <c r="V598"/>
  <c r="U598"/>
  <c r="T598"/>
  <c r="Q598"/>
  <c r="P598"/>
  <c r="O598"/>
  <c r="K598"/>
  <c r="G598"/>
  <c r="F598"/>
  <c r="D598"/>
  <c r="AF597"/>
  <c r="AE597"/>
  <c r="X597"/>
  <c r="W597"/>
  <c r="V597"/>
  <c r="U597"/>
  <c r="T597"/>
  <c r="Q597"/>
  <c r="P597"/>
  <c r="O597"/>
  <c r="K597"/>
  <c r="H597"/>
  <c r="G597"/>
  <c r="D597"/>
  <c r="AF596"/>
  <c r="AE596"/>
  <c r="X596"/>
  <c r="W596"/>
  <c r="V596"/>
  <c r="U596"/>
  <c r="T596"/>
  <c r="Q596"/>
  <c r="P596"/>
  <c r="O596"/>
  <c r="K596"/>
  <c r="H596"/>
  <c r="G596"/>
  <c r="D596"/>
  <c r="AF595"/>
  <c r="AE595"/>
  <c r="X595"/>
  <c r="W595"/>
  <c r="V595"/>
  <c r="U595"/>
  <c r="T595"/>
  <c r="Q595"/>
  <c r="P595"/>
  <c r="O595"/>
  <c r="K595"/>
  <c r="H595"/>
  <c r="G595"/>
  <c r="D595"/>
  <c r="AF594"/>
  <c r="AE594"/>
  <c r="X594"/>
  <c r="W594"/>
  <c r="V594"/>
  <c r="U594"/>
  <c r="T594"/>
  <c r="Q594"/>
  <c r="P594"/>
  <c r="O594"/>
  <c r="K594"/>
  <c r="H594"/>
  <c r="G594"/>
  <c r="D594"/>
  <c r="AF593"/>
  <c r="AE593"/>
  <c r="X593"/>
  <c r="W593"/>
  <c r="V593"/>
  <c r="U593"/>
  <c r="T593"/>
  <c r="Q593"/>
  <c r="P593"/>
  <c r="O593"/>
  <c r="K593"/>
  <c r="H593"/>
  <c r="G593"/>
  <c r="D593"/>
  <c r="AF592"/>
  <c r="AE592"/>
  <c r="X592"/>
  <c r="W592"/>
  <c r="V592"/>
  <c r="U592"/>
  <c r="T592"/>
  <c r="Q592"/>
  <c r="P592"/>
  <c r="O592"/>
  <c r="K592"/>
  <c r="H592"/>
  <c r="G592"/>
  <c r="D592"/>
  <c r="AF591"/>
  <c r="AE591"/>
  <c r="X591"/>
  <c r="W591"/>
  <c r="V591"/>
  <c r="U591"/>
  <c r="T591"/>
  <c r="Q591"/>
  <c r="P591"/>
  <c r="O591"/>
  <c r="K591"/>
  <c r="H591"/>
  <c r="G591"/>
  <c r="D591"/>
  <c r="AF590"/>
  <c r="AE590"/>
  <c r="X590"/>
  <c r="W590"/>
  <c r="V590"/>
  <c r="U590"/>
  <c r="T590"/>
  <c r="Q590"/>
  <c r="P590"/>
  <c r="O590"/>
  <c r="K590"/>
  <c r="H590"/>
  <c r="G590"/>
  <c r="D590"/>
  <c r="AF589"/>
  <c r="AE589"/>
  <c r="X589"/>
  <c r="W589"/>
  <c r="V589"/>
  <c r="U589"/>
  <c r="T589"/>
  <c r="Q589"/>
  <c r="P589"/>
  <c r="O589"/>
  <c r="K589"/>
  <c r="H589"/>
  <c r="G589"/>
  <c r="D589"/>
  <c r="AF588"/>
  <c r="AE588"/>
  <c r="X588"/>
  <c r="W588"/>
  <c r="V588"/>
  <c r="U588"/>
  <c r="T588"/>
  <c r="Q588"/>
  <c r="P588"/>
  <c r="O588"/>
  <c r="K588"/>
  <c r="H588"/>
  <c r="G588"/>
  <c r="D588"/>
  <c r="AF587"/>
  <c r="AE587"/>
  <c r="X587"/>
  <c r="W587"/>
  <c r="V587"/>
  <c r="U587"/>
  <c r="T587"/>
  <c r="Q587"/>
  <c r="P587"/>
  <c r="O587"/>
  <c r="K587"/>
  <c r="H587"/>
  <c r="G587"/>
  <c r="D587"/>
  <c r="AF586"/>
  <c r="AE586"/>
  <c r="X586"/>
  <c r="W586"/>
  <c r="V586"/>
  <c r="U586"/>
  <c r="T586"/>
  <c r="Q586"/>
  <c r="P586"/>
  <c r="O586"/>
  <c r="K586"/>
  <c r="H586"/>
  <c r="G586"/>
  <c r="D586"/>
  <c r="AF585"/>
  <c r="AE585"/>
  <c r="X585"/>
  <c r="W585"/>
  <c r="V585"/>
  <c r="U585"/>
  <c r="T585"/>
  <c r="Q585"/>
  <c r="P585"/>
  <c r="O585"/>
  <c r="K585"/>
  <c r="H585"/>
  <c r="G585"/>
  <c r="D585"/>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F580"/>
  <c r="AE580"/>
  <c r="X580"/>
  <c r="W580"/>
  <c r="V580"/>
  <c r="U580"/>
  <c r="T580"/>
  <c r="Q580"/>
  <c r="P580"/>
  <c r="O580"/>
  <c r="K580"/>
  <c r="H580"/>
  <c r="G580"/>
  <c r="D580"/>
  <c r="AF579"/>
  <c r="AE579"/>
  <c r="X579"/>
  <c r="W579"/>
  <c r="V579"/>
  <c r="U579"/>
  <c r="T579"/>
  <c r="Q579"/>
  <c r="P579"/>
  <c r="O579"/>
  <c r="K579"/>
  <c r="H579"/>
  <c r="G579"/>
  <c r="D579"/>
  <c r="AF578"/>
  <c r="AE578"/>
  <c r="X578"/>
  <c r="W578"/>
  <c r="V578"/>
  <c r="U578"/>
  <c r="T578"/>
  <c r="Q578"/>
  <c r="P578"/>
  <c r="O578"/>
  <c r="K578"/>
  <c r="H578"/>
  <c r="G578"/>
  <c r="D578"/>
  <c r="AF577"/>
  <c r="AE577"/>
  <c r="X577"/>
  <c r="W577"/>
  <c r="V577"/>
  <c r="U577"/>
  <c r="T577"/>
  <c r="Q577"/>
  <c r="P577"/>
  <c r="O577"/>
  <c r="K577"/>
  <c r="H577"/>
  <c r="G577"/>
  <c r="D577"/>
  <c r="AF576"/>
  <c r="AE576"/>
  <c r="X576"/>
  <c r="W576"/>
  <c r="V576"/>
  <c r="U576"/>
  <c r="T576"/>
  <c r="Q576"/>
  <c r="P576"/>
  <c r="O576"/>
  <c r="K576"/>
  <c r="H576"/>
  <c r="G576"/>
  <c r="D576"/>
  <c r="AF575"/>
  <c r="AE575"/>
  <c r="X575"/>
  <c r="W575"/>
  <c r="V575"/>
  <c r="U575"/>
  <c r="T575"/>
  <c r="Q575"/>
  <c r="P575"/>
  <c r="O575"/>
  <c r="K575"/>
  <c r="H575"/>
  <c r="G575"/>
  <c r="D575"/>
  <c r="AF574"/>
  <c r="AE574"/>
  <c r="X574"/>
  <c r="W574"/>
  <c r="V574"/>
  <c r="U574"/>
  <c r="T574"/>
  <c r="Q574"/>
  <c r="P574"/>
  <c r="O574"/>
  <c r="K574"/>
  <c r="H574"/>
  <c r="G574"/>
  <c r="D574"/>
  <c r="AF573"/>
  <c r="AE573"/>
  <c r="X573"/>
  <c r="W573"/>
  <c r="V573"/>
  <c r="U573"/>
  <c r="T573"/>
  <c r="Q573"/>
  <c r="P573"/>
  <c r="O573"/>
  <c r="K573"/>
  <c r="H573"/>
  <c r="G573"/>
  <c r="D573"/>
  <c r="AF572"/>
  <c r="AE572"/>
  <c r="X572"/>
  <c r="W572"/>
  <c r="V572"/>
  <c r="U572"/>
  <c r="T572"/>
  <c r="Q572"/>
  <c r="P572"/>
  <c r="O572"/>
  <c r="K572"/>
  <c r="H572"/>
  <c r="G572"/>
  <c r="D572"/>
  <c r="AF571"/>
  <c r="AE571"/>
  <c r="X571"/>
  <c r="W571"/>
  <c r="V571"/>
  <c r="U571"/>
  <c r="T571"/>
  <c r="Q571"/>
  <c r="P571"/>
  <c r="O571"/>
  <c r="K571"/>
  <c r="H571"/>
  <c r="G571"/>
  <c r="D571"/>
  <c r="AF570"/>
  <c r="AE570"/>
  <c r="X570"/>
  <c r="W570"/>
  <c r="V570"/>
  <c r="U570"/>
  <c r="T570"/>
  <c r="Q570"/>
  <c r="P570"/>
  <c r="O570"/>
  <c r="K570"/>
  <c r="H570"/>
  <c r="G570"/>
  <c r="D570"/>
  <c r="AF569"/>
  <c r="AE569"/>
  <c r="X569"/>
  <c r="W569"/>
  <c r="V569"/>
  <c r="U569"/>
  <c r="T569"/>
  <c r="Q569"/>
  <c r="P569"/>
  <c r="O569"/>
  <c r="K569"/>
  <c r="H569"/>
  <c r="G569"/>
  <c r="D569"/>
  <c r="AF568"/>
  <c r="AE568"/>
  <c r="X568"/>
  <c r="W568"/>
  <c r="V568"/>
  <c r="U568"/>
  <c r="T568"/>
  <c r="Q568"/>
  <c r="P568"/>
  <c r="O568"/>
  <c r="K568"/>
  <c r="H568"/>
  <c r="G568"/>
  <c r="D568"/>
  <c r="AF567"/>
  <c r="AE567"/>
  <c r="X567"/>
  <c r="W567"/>
  <c r="V567"/>
  <c r="U567"/>
  <c r="T567"/>
  <c r="Q567"/>
  <c r="P567"/>
  <c r="O567"/>
  <c r="K567"/>
  <c r="H567"/>
  <c r="G567"/>
  <c r="D567"/>
  <c r="AF566"/>
  <c r="AE566"/>
  <c r="X566"/>
  <c r="W566"/>
  <c r="V566"/>
  <c r="U566"/>
  <c r="T566"/>
  <c r="Q566"/>
  <c r="P566"/>
  <c r="O566"/>
  <c r="K566"/>
  <c r="H566"/>
  <c r="G566"/>
  <c r="D566"/>
  <c r="AF565"/>
  <c r="AE565"/>
  <c r="X565"/>
  <c r="W565"/>
  <c r="V565"/>
  <c r="U565"/>
  <c r="T565"/>
  <c r="Q565"/>
  <c r="P565"/>
  <c r="O565"/>
  <c r="K565"/>
  <c r="H565"/>
  <c r="G565"/>
  <c r="D565"/>
  <c r="AF564"/>
  <c r="AE564"/>
  <c r="X564"/>
  <c r="W564"/>
  <c r="V564"/>
  <c r="U564"/>
  <c r="T564"/>
  <c r="Q564"/>
  <c r="P564"/>
  <c r="O564"/>
  <c r="K564"/>
  <c r="H564"/>
  <c r="G564"/>
  <c r="D564"/>
  <c r="AF563"/>
  <c r="AE563"/>
  <c r="X563"/>
  <c r="W563"/>
  <c r="V563"/>
  <c r="U563"/>
  <c r="T563"/>
  <c r="Q563"/>
  <c r="P563"/>
  <c r="O563"/>
  <c r="K563"/>
  <c r="H563"/>
  <c r="G563"/>
  <c r="D563"/>
  <c r="AF562"/>
  <c r="AE562"/>
  <c r="X562"/>
  <c r="W562"/>
  <c r="V562"/>
  <c r="U562"/>
  <c r="T562"/>
  <c r="Q562"/>
  <c r="P562"/>
  <c r="O562"/>
  <c r="K562"/>
  <c r="H562"/>
  <c r="G562"/>
  <c r="D562"/>
  <c r="AF561"/>
  <c r="AE561"/>
  <c r="X561"/>
  <c r="W561"/>
  <c r="V561"/>
  <c r="U561"/>
  <c r="T561"/>
  <c r="Q561"/>
  <c r="P561"/>
  <c r="O561"/>
  <c r="K561"/>
  <c r="H561"/>
  <c r="G561"/>
  <c r="D561"/>
  <c r="AF560"/>
  <c r="AE560"/>
  <c r="X560"/>
  <c r="W560"/>
  <c r="V560"/>
  <c r="U560"/>
  <c r="T560"/>
  <c r="Q560"/>
  <c r="P560"/>
  <c r="O560"/>
  <c r="K560"/>
  <c r="H560"/>
  <c r="G560"/>
  <c r="D560"/>
  <c r="AF559"/>
  <c r="AE559"/>
  <c r="X559"/>
  <c r="W559"/>
  <c r="V559"/>
  <c r="U559"/>
  <c r="T559"/>
  <c r="Q559"/>
  <c r="P559"/>
  <c r="O559"/>
  <c r="K559"/>
  <c r="H559"/>
  <c r="G559"/>
  <c r="D559"/>
  <c r="AF558"/>
  <c r="AE558"/>
  <c r="X558"/>
  <c r="W558"/>
  <c r="V558"/>
  <c r="U558"/>
  <c r="T558"/>
  <c r="Q558"/>
  <c r="P558"/>
  <c r="O558"/>
  <c r="K558"/>
  <c r="H558"/>
  <c r="G558"/>
  <c r="D558"/>
  <c r="AF557"/>
  <c r="AE557"/>
  <c r="X557"/>
  <c r="W557"/>
  <c r="V557"/>
  <c r="U557"/>
  <c r="T557"/>
  <c r="Q557"/>
  <c r="P557"/>
  <c r="O557"/>
  <c r="K557"/>
  <c r="H557"/>
  <c r="G557"/>
  <c r="D557"/>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F553"/>
  <c r="AE553"/>
  <c r="X553"/>
  <c r="W553"/>
  <c r="V553"/>
  <c r="U553"/>
  <c r="T553"/>
  <c r="Q553"/>
  <c r="P553"/>
  <c r="O553"/>
  <c r="K553"/>
  <c r="H553"/>
  <c r="G553"/>
  <c r="D553"/>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F549"/>
  <c r="AE549"/>
  <c r="X549"/>
  <c r="W549"/>
  <c r="V549"/>
  <c r="U549"/>
  <c r="T549"/>
  <c r="Q549"/>
  <c r="P549"/>
  <c r="O549"/>
  <c r="K549"/>
  <c r="H549"/>
  <c r="G549"/>
  <c r="D549"/>
  <c r="AF548"/>
  <c r="AE548"/>
  <c r="X548"/>
  <c r="W548"/>
  <c r="V548"/>
  <c r="U548"/>
  <c r="T548"/>
  <c r="Q548"/>
  <c r="P548"/>
  <c r="O548"/>
  <c r="K548"/>
  <c r="H548"/>
  <c r="G548"/>
  <c r="D548"/>
  <c r="AF547"/>
  <c r="AF546"/>
  <c r="AE546"/>
  <c r="X546"/>
  <c r="W546"/>
  <c r="V546"/>
  <c r="U546"/>
  <c r="T546"/>
  <c r="Q546"/>
  <c r="P546"/>
  <c r="O546"/>
  <c r="K546"/>
  <c r="H546"/>
  <c r="G546"/>
  <c r="D546"/>
  <c r="AF545"/>
  <c r="AE545"/>
  <c r="X545"/>
  <c r="W545"/>
  <c r="V545"/>
  <c r="U545"/>
  <c r="T545"/>
  <c r="Q545"/>
  <c r="P545"/>
  <c r="O545"/>
  <c r="K545"/>
  <c r="H545"/>
  <c r="G545"/>
  <c r="D545"/>
  <c r="AF544"/>
  <c r="AE544"/>
  <c r="X544"/>
  <c r="W544"/>
  <c r="V544"/>
  <c r="U544"/>
  <c r="T544"/>
  <c r="Q544"/>
  <c r="P544"/>
  <c r="O544"/>
  <c r="K544"/>
  <c r="H544"/>
  <c r="G544"/>
  <c r="D544"/>
  <c r="AF543"/>
  <c r="AE543"/>
  <c r="X543"/>
  <c r="W543"/>
  <c r="V543"/>
  <c r="U543"/>
  <c r="T543"/>
  <c r="Q543"/>
  <c r="P543"/>
  <c r="O543"/>
  <c r="K543"/>
  <c r="H543"/>
  <c r="G543"/>
  <c r="D543"/>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F539"/>
  <c r="AE539"/>
  <c r="X539"/>
  <c r="W539"/>
  <c r="V539"/>
  <c r="U539"/>
  <c r="T539"/>
  <c r="Q539"/>
  <c r="P539"/>
  <c r="O539"/>
  <c r="K539"/>
  <c r="H539"/>
  <c r="G539"/>
  <c r="D539"/>
  <c r="AF538"/>
  <c r="AE538"/>
  <c r="X538"/>
  <c r="W538"/>
  <c r="V538"/>
  <c r="U538"/>
  <c r="T538"/>
  <c r="Q538"/>
  <c r="P538"/>
  <c r="O538"/>
  <c r="K538"/>
  <c r="H538"/>
  <c r="G538"/>
  <c r="D538"/>
  <c r="AF537"/>
  <c r="AE537"/>
  <c r="X537"/>
  <c r="W537"/>
  <c r="V537"/>
  <c r="U537"/>
  <c r="T537"/>
  <c r="Q537"/>
  <c r="P537"/>
  <c r="O537"/>
  <c r="K537"/>
  <c r="H537"/>
  <c r="G537"/>
  <c r="D537"/>
  <c r="AF536"/>
  <c r="AE536"/>
  <c r="X536"/>
  <c r="W536"/>
  <c r="V536"/>
  <c r="U536"/>
  <c r="T536"/>
  <c r="Q536"/>
  <c r="P536"/>
  <c r="O536"/>
  <c r="K536"/>
  <c r="H536"/>
  <c r="G536"/>
  <c r="D536"/>
  <c r="AF535"/>
  <c r="AE535"/>
  <c r="X535"/>
  <c r="W535"/>
  <c r="V535"/>
  <c r="U535"/>
  <c r="T535"/>
  <c r="Q535"/>
  <c r="P535"/>
  <c r="O535"/>
  <c r="K535"/>
  <c r="H535"/>
  <c r="G535"/>
  <c r="D535"/>
  <c r="AF534"/>
  <c r="AE534"/>
  <c r="X534"/>
  <c r="W534"/>
  <c r="V534"/>
  <c r="U534"/>
  <c r="T534"/>
  <c r="Q534"/>
  <c r="P534"/>
  <c r="O534"/>
  <c r="K534"/>
  <c r="H534"/>
  <c r="G534"/>
  <c r="D534"/>
  <c r="AF533"/>
  <c r="AE533"/>
  <c r="X533"/>
  <c r="W533"/>
  <c r="V533"/>
  <c r="U533"/>
  <c r="T533"/>
  <c r="Q533"/>
  <c r="P533"/>
  <c r="O533"/>
  <c r="K533"/>
  <c r="H533"/>
  <c r="G533"/>
  <c r="D533"/>
  <c r="AF532"/>
  <c r="AE532"/>
  <c r="X532"/>
  <c r="W532"/>
  <c r="V532"/>
  <c r="U532"/>
  <c r="T532"/>
  <c r="Q532"/>
  <c r="P532"/>
  <c r="O532"/>
  <c r="K532"/>
  <c r="H532"/>
  <c r="G532"/>
  <c r="D532"/>
  <c r="AF531"/>
  <c r="AE531"/>
  <c r="X531"/>
  <c r="W531"/>
  <c r="V531"/>
  <c r="U531"/>
  <c r="T531"/>
  <c r="Q531"/>
  <c r="P531"/>
  <c r="O531"/>
  <c r="K531"/>
  <c r="H531"/>
  <c r="G531"/>
  <c r="D531"/>
  <c r="AF530"/>
  <c r="AE530"/>
  <c r="X530"/>
  <c r="W530"/>
  <c r="V530"/>
  <c r="U530"/>
  <c r="T530"/>
  <c r="Q530"/>
  <c r="P530"/>
  <c r="O530"/>
  <c r="K530"/>
  <c r="H530"/>
  <c r="G530"/>
  <c r="D530"/>
  <c r="AF529"/>
  <c r="AE529"/>
  <c r="X529"/>
  <c r="W529"/>
  <c r="V529"/>
  <c r="U529"/>
  <c r="T529"/>
  <c r="Q529"/>
  <c r="P529"/>
  <c r="O529"/>
  <c r="K529"/>
  <c r="H529"/>
  <c r="G529"/>
  <c r="D529"/>
  <c r="AF528"/>
  <c r="AE528"/>
  <c r="X528"/>
  <c r="W528"/>
  <c r="V528"/>
  <c r="U528"/>
  <c r="T528"/>
  <c r="Q528"/>
  <c r="P528"/>
  <c r="O528"/>
  <c r="K528"/>
  <c r="H528"/>
  <c r="G528"/>
  <c r="D528"/>
  <c r="AF527"/>
  <c r="AE527"/>
  <c r="X527"/>
  <c r="W527"/>
  <c r="V527"/>
  <c r="U527"/>
  <c r="T527"/>
  <c r="Q527"/>
  <c r="P527"/>
  <c r="O527"/>
  <c r="K527"/>
  <c r="H527"/>
  <c r="G527"/>
  <c r="D527"/>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F521"/>
  <c r="AE521"/>
  <c r="X521"/>
  <c r="W521"/>
  <c r="V521"/>
  <c r="U521"/>
  <c r="T521"/>
  <c r="Q521"/>
  <c r="P521"/>
  <c r="O521"/>
  <c r="K521"/>
  <c r="H521"/>
  <c r="G521"/>
  <c r="D521"/>
  <c r="AF520"/>
  <c r="AE520"/>
  <c r="X520"/>
  <c r="W520"/>
  <c r="V520"/>
  <c r="U520"/>
  <c r="T520"/>
  <c r="Q520"/>
  <c r="P520"/>
  <c r="O520"/>
  <c r="K520"/>
  <c r="H520"/>
  <c r="G520"/>
  <c r="D520"/>
  <c r="AF519"/>
  <c r="AE519"/>
  <c r="X519"/>
  <c r="W519"/>
  <c r="V519"/>
  <c r="U519"/>
  <c r="T519"/>
  <c r="Q519"/>
  <c r="P519"/>
  <c r="O519"/>
  <c r="K519"/>
  <c r="H519"/>
  <c r="G519"/>
  <c r="D519"/>
  <c r="AF518"/>
  <c r="AE518"/>
  <c r="X518"/>
  <c r="W518"/>
  <c r="V518"/>
  <c r="U518"/>
  <c r="T518"/>
  <c r="Q518"/>
  <c r="P518"/>
  <c r="O518"/>
  <c r="K518"/>
  <c r="H518"/>
  <c r="G518"/>
  <c r="D518"/>
  <c r="AF517"/>
  <c r="AE517"/>
  <c r="X517"/>
  <c r="W517"/>
  <c r="V517"/>
  <c r="U517"/>
  <c r="T517"/>
  <c r="Q517"/>
  <c r="P517"/>
  <c r="O517"/>
  <c r="K517"/>
  <c r="H517"/>
  <c r="G517"/>
  <c r="D517"/>
  <c r="AF516"/>
  <c r="AE516"/>
  <c r="X516"/>
  <c r="W516"/>
  <c r="V516"/>
  <c r="U516"/>
  <c r="T516"/>
  <c r="Q516"/>
  <c r="P516"/>
  <c r="O516"/>
  <c r="K516"/>
  <c r="H516"/>
  <c r="G516"/>
  <c r="D516"/>
  <c r="AF515"/>
  <c r="AE515"/>
  <c r="X515"/>
  <c r="W515"/>
  <c r="V515"/>
  <c r="U515"/>
  <c r="T515"/>
  <c r="Q515"/>
  <c r="P515"/>
  <c r="O515"/>
  <c r="K515"/>
  <c r="H515"/>
  <c r="G515"/>
  <c r="D515"/>
  <c r="AF514"/>
  <c r="AE514"/>
  <c r="X514"/>
  <c r="W514"/>
  <c r="V514"/>
  <c r="U514"/>
  <c r="T514"/>
  <c r="Q514"/>
  <c r="P514"/>
  <c r="O514"/>
  <c r="K514"/>
  <c r="H514"/>
  <c r="G514"/>
  <c r="D514"/>
  <c r="AF513"/>
  <c r="AE513"/>
  <c r="X513"/>
  <c r="W513"/>
  <c r="V513"/>
  <c r="U513"/>
  <c r="T513"/>
  <c r="Q513"/>
  <c r="P513"/>
  <c r="O513"/>
  <c r="K513"/>
  <c r="H513"/>
  <c r="G513"/>
  <c r="D513"/>
  <c r="AF512"/>
  <c r="AE512"/>
  <c r="X512"/>
  <c r="W512"/>
  <c r="V512"/>
  <c r="U512"/>
  <c r="T512"/>
  <c r="Q512"/>
  <c r="P512"/>
  <c r="O512"/>
  <c r="K512"/>
  <c r="H512"/>
  <c r="G512"/>
  <c r="D512"/>
  <c r="AF511"/>
  <c r="AE511"/>
  <c r="X511"/>
  <c r="W511"/>
  <c r="V511"/>
  <c r="U511"/>
  <c r="T511"/>
  <c r="Q511"/>
  <c r="P511"/>
  <c r="O511"/>
  <c r="K511"/>
  <c r="H511"/>
  <c r="G511"/>
  <c r="D511"/>
  <c r="AF510"/>
  <c r="AE510"/>
  <c r="X510"/>
  <c r="W510"/>
  <c r="V510"/>
  <c r="U510"/>
  <c r="T510"/>
  <c r="Q510"/>
  <c r="P510"/>
  <c r="O510"/>
  <c r="K510"/>
  <c r="H510"/>
  <c r="G510"/>
  <c r="D510"/>
  <c r="AF509"/>
  <c r="AE509"/>
  <c r="X509"/>
  <c r="W509"/>
  <c r="V509"/>
  <c r="U509"/>
  <c r="T509"/>
  <c r="Q509"/>
  <c r="P509"/>
  <c r="O509"/>
  <c r="K509"/>
  <c r="H509"/>
  <c r="G509"/>
  <c r="D509"/>
  <c r="AF508"/>
  <c r="AE508"/>
  <c r="X508"/>
  <c r="W508"/>
  <c r="V508"/>
  <c r="U508"/>
  <c r="T508"/>
  <c r="Q508"/>
  <c r="P508"/>
  <c r="O508"/>
  <c r="K508"/>
  <c r="H508"/>
  <c r="G508"/>
  <c r="D508"/>
  <c r="AF507"/>
  <c r="AE507"/>
  <c r="X507"/>
  <c r="W507"/>
  <c r="V507"/>
  <c r="U507"/>
  <c r="T507"/>
  <c r="Q507"/>
  <c r="P507"/>
  <c r="O507"/>
  <c r="K507"/>
  <c r="H507"/>
  <c r="G507"/>
  <c r="D507"/>
  <c r="AF506"/>
  <c r="AE506"/>
  <c r="X506"/>
  <c r="W506"/>
  <c r="V506"/>
  <c r="U506"/>
  <c r="T506"/>
  <c r="Q506"/>
  <c r="P506"/>
  <c r="O506"/>
  <c r="K506"/>
  <c r="H506"/>
  <c r="G506"/>
  <c r="D506"/>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F502"/>
  <c r="AE502"/>
  <c r="X502"/>
  <c r="W502"/>
  <c r="V502"/>
  <c r="U502"/>
  <c r="T502"/>
  <c r="Q502"/>
  <c r="P502"/>
  <c r="O502"/>
  <c r="K502"/>
  <c r="H502"/>
  <c r="G502"/>
  <c r="D502"/>
  <c r="AF501"/>
  <c r="AE501"/>
  <c r="X501"/>
  <c r="W501"/>
  <c r="V501"/>
  <c r="U501"/>
  <c r="T501"/>
  <c r="Q501"/>
  <c r="P501"/>
  <c r="O501"/>
  <c r="K501"/>
  <c r="H501"/>
  <c r="G501"/>
  <c r="D501"/>
  <c r="AF500"/>
  <c r="AE500"/>
  <c r="X500"/>
  <c r="W500"/>
  <c r="V500"/>
  <c r="U500"/>
  <c r="T500"/>
  <c r="Q500"/>
  <c r="P500"/>
  <c r="O500"/>
  <c r="K500"/>
  <c r="H500"/>
  <c r="G500"/>
  <c r="D500"/>
  <c r="AF499"/>
  <c r="AE499"/>
  <c r="X499"/>
  <c r="W499"/>
  <c r="V499"/>
  <c r="U499"/>
  <c r="T499"/>
  <c r="Q499"/>
  <c r="P499"/>
  <c r="O499"/>
  <c r="K499"/>
  <c r="H499"/>
  <c r="G499"/>
  <c r="D499"/>
  <c r="AF498"/>
  <c r="AE498"/>
  <c r="X498"/>
  <c r="W498"/>
  <c r="V498"/>
  <c r="U498"/>
  <c r="T498"/>
  <c r="Q498"/>
  <c r="P498"/>
  <c r="O498"/>
  <c r="K498"/>
  <c r="H498"/>
  <c r="G498"/>
  <c r="D498"/>
  <c r="AF497"/>
  <c r="AE497"/>
  <c r="X497"/>
  <c r="W497"/>
  <c r="V497"/>
  <c r="U497"/>
  <c r="T497"/>
  <c r="Q497"/>
  <c r="P497"/>
  <c r="O497"/>
  <c r="K497"/>
  <c r="H497"/>
  <c r="G497"/>
  <c r="D497"/>
  <c r="AF496"/>
  <c r="AE496"/>
  <c r="X496"/>
  <c r="W496"/>
  <c r="V496"/>
  <c r="U496"/>
  <c r="T496"/>
  <c r="Q496"/>
  <c r="P496"/>
  <c r="O496"/>
  <c r="K496"/>
  <c r="H496"/>
  <c r="G496"/>
  <c r="D496"/>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F492"/>
  <c r="AE492"/>
  <c r="X492"/>
  <c r="W492"/>
  <c r="V492"/>
  <c r="U492"/>
  <c r="T492"/>
  <c r="Q492"/>
  <c r="P492"/>
  <c r="O492"/>
  <c r="K492"/>
  <c r="H492"/>
  <c r="G492"/>
  <c r="D492"/>
  <c r="AF491"/>
  <c r="AE491"/>
  <c r="X491"/>
  <c r="W491"/>
  <c r="V491"/>
  <c r="U491"/>
  <c r="T491"/>
  <c r="Q491"/>
  <c r="P491"/>
  <c r="O491"/>
  <c r="K491"/>
  <c r="H491"/>
  <c r="G491"/>
  <c r="D491"/>
  <c r="AF490"/>
  <c r="AE490"/>
  <c r="X490"/>
  <c r="W490"/>
  <c r="V490"/>
  <c r="U490"/>
  <c r="T490"/>
  <c r="Q490"/>
  <c r="P490"/>
  <c r="O490"/>
  <c r="K490"/>
  <c r="H490"/>
  <c r="G490"/>
  <c r="D490"/>
  <c r="AF489"/>
  <c r="AE489"/>
  <c r="X489"/>
  <c r="W489"/>
  <c r="V489"/>
  <c r="U489"/>
  <c r="T489"/>
  <c r="Q489"/>
  <c r="P489"/>
  <c r="O489"/>
  <c r="K489"/>
  <c r="H489"/>
  <c r="G489"/>
  <c r="D489"/>
  <c r="AF488"/>
  <c r="AE488"/>
  <c r="X488"/>
  <c r="W488"/>
  <c r="V488"/>
  <c r="U488"/>
  <c r="T488"/>
  <c r="Q488"/>
  <c r="P488"/>
  <c r="O488"/>
  <c r="K488"/>
  <c r="H488"/>
  <c r="G488"/>
  <c r="D488"/>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F483"/>
  <c r="AE483"/>
  <c r="X483"/>
  <c r="W483"/>
  <c r="V483"/>
  <c r="U483"/>
  <c r="T483"/>
  <c r="Q483"/>
  <c r="P483"/>
  <c r="O483"/>
  <c r="K483"/>
  <c r="H483"/>
  <c r="G483"/>
  <c r="D483"/>
  <c r="AF482"/>
  <c r="AE482"/>
  <c r="X482"/>
  <c r="W482"/>
  <c r="V482"/>
  <c r="U482"/>
  <c r="T482"/>
  <c r="Q482"/>
  <c r="P482"/>
  <c r="O482"/>
  <c r="K482"/>
  <c r="H482"/>
  <c r="G482"/>
  <c r="D482"/>
  <c r="AF481"/>
  <c r="AE481"/>
  <c r="X481"/>
  <c r="W481"/>
  <c r="V481"/>
  <c r="U481"/>
  <c r="T481"/>
  <c r="Q481"/>
  <c r="P481"/>
  <c r="O481"/>
  <c r="K481"/>
  <c r="H481"/>
  <c r="G481"/>
  <c r="D481"/>
  <c r="AF480"/>
  <c r="AF479"/>
  <c r="AE479"/>
  <c r="X479"/>
  <c r="W479"/>
  <c r="V479"/>
  <c r="U479"/>
  <c r="T479"/>
  <c r="Q479"/>
  <c r="P479"/>
  <c r="O479"/>
  <c r="K479"/>
  <c r="H479"/>
  <c r="G479"/>
  <c r="D479"/>
  <c r="AF478"/>
  <c r="AE478"/>
  <c r="X478"/>
  <c r="W478"/>
  <c r="V478"/>
  <c r="U478"/>
  <c r="T478"/>
  <c r="Q478"/>
  <c r="P478"/>
  <c r="O478"/>
  <c r="K478"/>
  <c r="H478"/>
  <c r="G478"/>
  <c r="D478"/>
  <c r="AF477"/>
  <c r="AE477"/>
  <c r="X477"/>
  <c r="W477"/>
  <c r="V477"/>
  <c r="U477"/>
  <c r="T477"/>
  <c r="Q477"/>
  <c r="P477"/>
  <c r="O477"/>
  <c r="K477"/>
  <c r="H477"/>
  <c r="G477"/>
  <c r="D477"/>
  <c r="AF476"/>
  <c r="AE476"/>
  <c r="X476"/>
  <c r="W476"/>
  <c r="V476"/>
  <c r="U476"/>
  <c r="T476"/>
  <c r="Q476"/>
  <c r="P476"/>
  <c r="O476"/>
  <c r="K476"/>
  <c r="H476"/>
  <c r="G476"/>
  <c r="D476"/>
  <c r="AF475"/>
  <c r="AE475"/>
  <c r="X475"/>
  <c r="W475"/>
  <c r="V475"/>
  <c r="U475"/>
  <c r="T475"/>
  <c r="Q475"/>
  <c r="P475"/>
  <c r="O475"/>
  <c r="K475"/>
  <c r="H475"/>
  <c r="G475"/>
  <c r="D475"/>
  <c r="AF474"/>
  <c r="AE474"/>
  <c r="X474"/>
  <c r="W474"/>
  <c r="V474"/>
  <c r="U474"/>
  <c r="T474"/>
  <c r="Q474"/>
  <c r="P474"/>
  <c r="O474"/>
  <c r="K474"/>
  <c r="H474"/>
  <c r="G474"/>
  <c r="D474"/>
  <c r="AF473"/>
  <c r="AE473"/>
  <c r="X473"/>
  <c r="W473"/>
  <c r="V473"/>
  <c r="U473"/>
  <c r="T473"/>
  <c r="Q473"/>
  <c r="P473"/>
  <c r="O473"/>
  <c r="K473"/>
  <c r="H473"/>
  <c r="G473"/>
  <c r="D473"/>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F468"/>
  <c r="AE468"/>
  <c r="X468"/>
  <c r="W468"/>
  <c r="V468"/>
  <c r="U468"/>
  <c r="T468"/>
  <c r="Q468"/>
  <c r="P468"/>
  <c r="O468"/>
  <c r="K468"/>
  <c r="H468"/>
  <c r="G468"/>
  <c r="D468"/>
  <c r="AF467"/>
  <c r="AE467"/>
  <c r="X467"/>
  <c r="W467"/>
  <c r="V467"/>
  <c r="U467"/>
  <c r="T467"/>
  <c r="Q467"/>
  <c r="P467"/>
  <c r="O467"/>
  <c r="K467"/>
  <c r="H467"/>
  <c r="G467"/>
  <c r="D467"/>
  <c r="AF466"/>
  <c r="AE466"/>
  <c r="X466"/>
  <c r="W466"/>
  <c r="V466"/>
  <c r="U466"/>
  <c r="T466"/>
  <c r="Q466"/>
  <c r="P466"/>
  <c r="O466"/>
  <c r="K466"/>
  <c r="H466"/>
  <c r="G466"/>
  <c r="D466"/>
  <c r="AF465"/>
  <c r="AE465"/>
  <c r="X465"/>
  <c r="W465"/>
  <c r="V465"/>
  <c r="U465"/>
  <c r="T465"/>
  <c r="Q465"/>
  <c r="P465"/>
  <c r="O465"/>
  <c r="K465"/>
  <c r="H465"/>
  <c r="G465"/>
  <c r="D465"/>
  <c r="AF464"/>
  <c r="AE464"/>
  <c r="X464"/>
  <c r="W464"/>
  <c r="V464"/>
  <c r="U464"/>
  <c r="T464"/>
  <c r="Q464"/>
  <c r="P464"/>
  <c r="O464"/>
  <c r="K464"/>
  <c r="H464"/>
  <c r="G464"/>
  <c r="D464"/>
  <c r="AF463"/>
  <c r="AE463"/>
  <c r="X463"/>
  <c r="W463"/>
  <c r="V463"/>
  <c r="U463"/>
  <c r="T463"/>
  <c r="Q463"/>
  <c r="P463"/>
  <c r="O463"/>
  <c r="K463"/>
  <c r="H463"/>
  <c r="G463"/>
  <c r="D463"/>
  <c r="AF462"/>
  <c r="AE462"/>
  <c r="X462"/>
  <c r="W462"/>
  <c r="V462"/>
  <c r="U462"/>
  <c r="T462"/>
  <c r="Q462"/>
  <c r="P462"/>
  <c r="O462"/>
  <c r="K462"/>
  <c r="H462"/>
  <c r="G462"/>
  <c r="D462"/>
  <c r="AF461"/>
  <c r="AE461"/>
  <c r="X461"/>
  <c r="W461"/>
  <c r="V461"/>
  <c r="U461"/>
  <c r="T461"/>
  <c r="Q461"/>
  <c r="P461"/>
  <c r="O461"/>
  <c r="K461"/>
  <c r="H461"/>
  <c r="G461"/>
  <c r="D461"/>
  <c r="AF460"/>
  <c r="AE460"/>
  <c r="X460"/>
  <c r="W460"/>
  <c r="V460"/>
  <c r="U460"/>
  <c r="T460"/>
  <c r="Q460"/>
  <c r="P460"/>
  <c r="O460"/>
  <c r="K460"/>
  <c r="H460"/>
  <c r="G460"/>
  <c r="D460"/>
  <c r="AF459"/>
  <c r="AE459"/>
  <c r="X459"/>
  <c r="W459"/>
  <c r="V459"/>
  <c r="U459"/>
  <c r="T459"/>
  <c r="Q459"/>
  <c r="P459"/>
  <c r="O459"/>
  <c r="K459"/>
  <c r="H459"/>
  <c r="G459"/>
  <c r="D459"/>
  <c r="AF458"/>
  <c r="AE458"/>
  <c r="X458"/>
  <c r="W458"/>
  <c r="V458"/>
  <c r="U458"/>
  <c r="T458"/>
  <c r="Q458"/>
  <c r="P458"/>
  <c r="O458"/>
  <c r="K458"/>
  <c r="H458"/>
  <c r="G458"/>
  <c r="D458"/>
  <c r="AF457"/>
  <c r="AE457"/>
  <c r="X457"/>
  <c r="W457"/>
  <c r="V457"/>
  <c r="U457"/>
  <c r="T457"/>
  <c r="Q457"/>
  <c r="P457"/>
  <c r="O457"/>
  <c r="K457"/>
  <c r="H457"/>
  <c r="G457"/>
  <c r="D457"/>
  <c r="AF456"/>
  <c r="AE456"/>
  <c r="X456"/>
  <c r="W456"/>
  <c r="V456"/>
  <c r="U456"/>
  <c r="T456"/>
  <c r="Q456"/>
  <c r="P456"/>
  <c r="O456"/>
  <c r="K456"/>
  <c r="H456"/>
  <c r="G456"/>
  <c r="D456"/>
  <c r="AF455"/>
  <c r="AE455"/>
  <c r="X455"/>
  <c r="W455"/>
  <c r="V455"/>
  <c r="U455"/>
  <c r="T455"/>
  <c r="Q455"/>
  <c r="P455"/>
  <c r="O455"/>
  <c r="K455"/>
  <c r="H455"/>
  <c r="G455"/>
  <c r="D455"/>
  <c r="AF454"/>
  <c r="AE454"/>
  <c r="X454"/>
  <c r="W454"/>
  <c r="V454"/>
  <c r="U454"/>
  <c r="T454"/>
  <c r="Q454"/>
  <c r="P454"/>
  <c r="O454"/>
  <c r="K454"/>
  <c r="H454"/>
  <c r="G454"/>
  <c r="D454"/>
  <c r="AF453"/>
  <c r="AE453"/>
  <c r="X453"/>
  <c r="W453"/>
  <c r="V453"/>
  <c r="U453"/>
  <c r="T453"/>
  <c r="Q453"/>
  <c r="P453"/>
  <c r="O453"/>
  <c r="K453"/>
  <c r="H453"/>
  <c r="G453"/>
  <c r="D453"/>
  <c r="AF452"/>
  <c r="AE452"/>
  <c r="X452"/>
  <c r="W452"/>
  <c r="V452"/>
  <c r="U452"/>
  <c r="T452"/>
  <c r="Q452"/>
  <c r="P452"/>
  <c r="O452"/>
  <c r="K452"/>
  <c r="H452"/>
  <c r="G452"/>
  <c r="D452"/>
  <c r="AF451"/>
  <c r="AE451"/>
  <c r="X451"/>
  <c r="W451"/>
  <c r="V451"/>
  <c r="U451"/>
  <c r="T451"/>
  <c r="Q451"/>
  <c r="P451"/>
  <c r="O451"/>
  <c r="K451"/>
  <c r="H451"/>
  <c r="G451"/>
  <c r="D451"/>
  <c r="AF450"/>
  <c r="AE450"/>
  <c r="X450"/>
  <c r="W450"/>
  <c r="V450"/>
  <c r="U450"/>
  <c r="T450"/>
  <c r="Q450"/>
  <c r="P450"/>
  <c r="O450"/>
  <c r="K450"/>
  <c r="H450"/>
  <c r="G450"/>
  <c r="D450"/>
  <c r="AF449"/>
  <c r="AE449"/>
  <c r="X449"/>
  <c r="W449"/>
  <c r="V449"/>
  <c r="U449"/>
  <c r="T449"/>
  <c r="Q449"/>
  <c r="P449"/>
  <c r="O449"/>
  <c r="K449"/>
  <c r="H449"/>
  <c r="G449"/>
  <c r="D449"/>
  <c r="AF448"/>
  <c r="AE448"/>
  <c r="X448"/>
  <c r="W448"/>
  <c r="V448"/>
  <c r="U448"/>
  <c r="T448"/>
  <c r="Q448"/>
  <c r="P448"/>
  <c r="O448"/>
  <c r="K448"/>
  <c r="H448"/>
  <c r="G448"/>
  <c r="D448"/>
  <c r="AF447"/>
  <c r="AE447"/>
  <c r="X447"/>
  <c r="W447"/>
  <c r="V447"/>
  <c r="U447"/>
  <c r="T447"/>
  <c r="Q447"/>
  <c r="P447"/>
  <c r="O447"/>
  <c r="K447"/>
  <c r="H447"/>
  <c r="G447"/>
  <c r="D447"/>
  <c r="AF446"/>
  <c r="AE446"/>
  <c r="X446"/>
  <c r="W446"/>
  <c r="V446"/>
  <c r="U446"/>
  <c r="T446"/>
  <c r="Q446"/>
  <c r="P446"/>
  <c r="O446"/>
  <c r="K446"/>
  <c r="H446"/>
  <c r="G446"/>
  <c r="D446"/>
  <c r="AF445"/>
  <c r="AE445"/>
  <c r="X445"/>
  <c r="W445"/>
  <c r="V445"/>
  <c r="U445"/>
  <c r="T445"/>
  <c r="Q445"/>
  <c r="P445"/>
  <c r="O445"/>
  <c r="K445"/>
  <c r="H445"/>
  <c r="G445"/>
  <c r="D445"/>
  <c r="AF444"/>
  <c r="AE444"/>
  <c r="X444"/>
  <c r="W444"/>
  <c r="V444"/>
  <c r="U444"/>
  <c r="T444"/>
  <c r="Q444"/>
  <c r="P444"/>
  <c r="O444"/>
  <c r="K444"/>
  <c r="H444"/>
  <c r="G444"/>
  <c r="D444"/>
  <c r="AF443"/>
  <c r="AE443"/>
  <c r="X443"/>
  <c r="W443"/>
  <c r="V443"/>
  <c r="U443"/>
  <c r="T443"/>
  <c r="Q443"/>
  <c r="P443"/>
  <c r="O443"/>
  <c r="K443"/>
  <c r="H443"/>
  <c r="G443"/>
  <c r="D443"/>
  <c r="AF442"/>
  <c r="AE442"/>
  <c r="X442"/>
  <c r="W442"/>
  <c r="V442"/>
  <c r="U442"/>
  <c r="T442"/>
  <c r="Q442"/>
  <c r="P442"/>
  <c r="O442"/>
  <c r="K442"/>
  <c r="H442"/>
  <c r="G442"/>
  <c r="D442"/>
  <c r="AF441"/>
  <c r="AE441"/>
  <c r="X441"/>
  <c r="W441"/>
  <c r="V441"/>
  <c r="U441"/>
  <c r="T441"/>
  <c r="Q441"/>
  <c r="P441"/>
  <c r="O441"/>
  <c r="K441"/>
  <c r="H441"/>
  <c r="G441"/>
  <c r="D441"/>
  <c r="AF440"/>
  <c r="AE440"/>
  <c r="X440"/>
  <c r="W440"/>
  <c r="V440"/>
  <c r="U440"/>
  <c r="T440"/>
  <c r="Q440"/>
  <c r="P440"/>
  <c r="O440"/>
  <c r="K440"/>
  <c r="H440"/>
  <c r="G440"/>
  <c r="D440"/>
  <c r="AF439"/>
  <c r="AE439"/>
  <c r="X439"/>
  <c r="W439"/>
  <c r="V439"/>
  <c r="U439"/>
  <c r="T439"/>
  <c r="Q439"/>
  <c r="P439"/>
  <c r="O439"/>
  <c r="K439"/>
  <c r="H439"/>
  <c r="G439"/>
  <c r="D439"/>
  <c r="AF438"/>
  <c r="AE438"/>
  <c r="X438"/>
  <c r="W438"/>
  <c r="V438"/>
  <c r="U438"/>
  <c r="T438"/>
  <c r="Q438"/>
  <c r="P438"/>
  <c r="O438"/>
  <c r="K438"/>
  <c r="H438"/>
  <c r="G438"/>
  <c r="D438"/>
  <c r="AF437"/>
  <c r="AE437"/>
  <c r="X437"/>
  <c r="W437"/>
  <c r="V437"/>
  <c r="U437"/>
  <c r="T437"/>
  <c r="Q437"/>
  <c r="P437"/>
  <c r="O437"/>
  <c r="K437"/>
  <c r="H437"/>
  <c r="G437"/>
  <c r="D437"/>
  <c r="AF436"/>
  <c r="AE436"/>
  <c r="X436"/>
  <c r="W436"/>
  <c r="V436"/>
  <c r="U436"/>
  <c r="T436"/>
  <c r="Q436"/>
  <c r="P436"/>
  <c r="O436"/>
  <c r="K436"/>
  <c r="H436"/>
  <c r="G436"/>
  <c r="D436"/>
  <c r="AF435"/>
  <c r="AE435"/>
  <c r="X435"/>
  <c r="W435"/>
  <c r="V435"/>
  <c r="U435"/>
  <c r="T435"/>
  <c r="Q435"/>
  <c r="P435"/>
  <c r="O435"/>
  <c r="K435"/>
  <c r="H435"/>
  <c r="G435"/>
  <c r="D435"/>
  <c r="AF434"/>
  <c r="AE434"/>
  <c r="X434"/>
  <c r="W434"/>
  <c r="V434"/>
  <c r="U434"/>
  <c r="T434"/>
  <c r="Q434"/>
  <c r="P434"/>
  <c r="O434"/>
  <c r="K434"/>
  <c r="H434"/>
  <c r="G434"/>
  <c r="D434"/>
  <c r="AF433"/>
  <c r="AE433"/>
  <c r="X433"/>
  <c r="W433"/>
  <c r="V433"/>
  <c r="U433"/>
  <c r="T433"/>
  <c r="Q433"/>
  <c r="P433"/>
  <c r="O433"/>
  <c r="K433"/>
  <c r="H433"/>
  <c r="G433"/>
  <c r="D433"/>
  <c r="AF432"/>
  <c r="AE432"/>
  <c r="X432"/>
  <c r="W432"/>
  <c r="V432"/>
  <c r="U432"/>
  <c r="T432"/>
  <c r="Q432"/>
  <c r="P432"/>
  <c r="O432"/>
  <c r="K432"/>
  <c r="H432"/>
  <c r="G432"/>
  <c r="D432"/>
  <c r="AF431"/>
  <c r="AE431"/>
  <c r="X431"/>
  <c r="W431"/>
  <c r="V431"/>
  <c r="U431"/>
  <c r="T431"/>
  <c r="Q431"/>
  <c r="P431"/>
  <c r="O431"/>
  <c r="K431"/>
  <c r="H431"/>
  <c r="G431"/>
  <c r="D431"/>
  <c r="AF430"/>
  <c r="AE430"/>
  <c r="X430"/>
  <c r="W430"/>
  <c r="V430"/>
  <c r="U430"/>
  <c r="T430"/>
  <c r="Q430"/>
  <c r="P430"/>
  <c r="O430"/>
  <c r="K430"/>
  <c r="H430"/>
  <c r="G430"/>
  <c r="D430"/>
  <c r="AF429"/>
  <c r="AE429"/>
  <c r="X429"/>
  <c r="W429"/>
  <c r="V429"/>
  <c r="U429"/>
  <c r="T429"/>
  <c r="Q429"/>
  <c r="P429"/>
  <c r="O429"/>
  <c r="K429"/>
  <c r="H429"/>
  <c r="G429"/>
  <c r="D429"/>
  <c r="AF428"/>
  <c r="AE428"/>
  <c r="X428"/>
  <c r="W428"/>
  <c r="V428"/>
  <c r="U428"/>
  <c r="T428"/>
  <c r="Q428"/>
  <c r="P428"/>
  <c r="O428"/>
  <c r="K428"/>
  <c r="H428"/>
  <c r="G428"/>
  <c r="D428"/>
  <c r="AF427"/>
  <c r="AE427"/>
  <c r="X427"/>
  <c r="W427"/>
  <c r="V427"/>
  <c r="U427"/>
  <c r="T427"/>
  <c r="Q427"/>
  <c r="P427"/>
  <c r="O427"/>
  <c r="K427"/>
  <c r="H427"/>
  <c r="G427"/>
  <c r="D427"/>
  <c r="AF426"/>
  <c r="AE426"/>
  <c r="X426"/>
  <c r="W426"/>
  <c r="V426"/>
  <c r="U426"/>
  <c r="T426"/>
  <c r="Q426"/>
  <c r="P426"/>
  <c r="O426"/>
  <c r="K426"/>
  <c r="H426"/>
  <c r="G426"/>
  <c r="D426"/>
  <c r="AF425"/>
  <c r="AF424"/>
  <c r="AE424"/>
  <c r="X424"/>
  <c r="W424"/>
  <c r="V424"/>
  <c r="U424"/>
  <c r="T424"/>
  <c r="Q424"/>
  <c r="P424"/>
  <c r="O424"/>
  <c r="K424"/>
  <c r="H424"/>
  <c r="G424"/>
  <c r="D424"/>
  <c r="AG424" s="1"/>
  <c r="AF423"/>
  <c r="AE423"/>
  <c r="X423"/>
  <c r="W423"/>
  <c r="V423"/>
  <c r="U423"/>
  <c r="T423"/>
  <c r="Q423"/>
  <c r="P423"/>
  <c r="O423"/>
  <c r="K423"/>
  <c r="H423"/>
  <c r="G423"/>
  <c r="D423"/>
  <c r="AF422"/>
  <c r="AE422"/>
  <c r="X422"/>
  <c r="W422"/>
  <c r="V422"/>
  <c r="U422"/>
  <c r="T422"/>
  <c r="Q422"/>
  <c r="P422"/>
  <c r="O422"/>
  <c r="K422"/>
  <c r="H422"/>
  <c r="G422"/>
  <c r="D422"/>
  <c r="AF421"/>
  <c r="AE421"/>
  <c r="X421"/>
  <c r="W421"/>
  <c r="V421"/>
  <c r="U421"/>
  <c r="T421"/>
  <c r="Q421"/>
  <c r="P421"/>
  <c r="O421"/>
  <c r="K421"/>
  <c r="H421"/>
  <c r="G421"/>
  <c r="D421"/>
  <c r="AF420"/>
  <c r="AE420"/>
  <c r="X420"/>
  <c r="W420"/>
  <c r="V420"/>
  <c r="U420"/>
  <c r="T420"/>
  <c r="Q420"/>
  <c r="P420"/>
  <c r="O420"/>
  <c r="K420"/>
  <c r="H420"/>
  <c r="G420"/>
  <c r="D420"/>
  <c r="AF419"/>
  <c r="AE419"/>
  <c r="X419"/>
  <c r="W419"/>
  <c r="V419"/>
  <c r="U419"/>
  <c r="T419"/>
  <c r="Q419"/>
  <c r="P419"/>
  <c r="O419"/>
  <c r="K419"/>
  <c r="H419"/>
  <c r="G419"/>
  <c r="D419"/>
  <c r="AF418"/>
  <c r="AE418"/>
  <c r="X418"/>
  <c r="W418"/>
  <c r="V418"/>
  <c r="U418"/>
  <c r="T418"/>
  <c r="Q418"/>
  <c r="P418"/>
  <c r="O418"/>
  <c r="K418"/>
  <c r="H418"/>
  <c r="G418"/>
  <c r="D418"/>
  <c r="AF417"/>
  <c r="AE417"/>
  <c r="X417"/>
  <c r="W417"/>
  <c r="V417"/>
  <c r="U417"/>
  <c r="T417"/>
  <c r="Q417"/>
  <c r="P417"/>
  <c r="O417"/>
  <c r="K417"/>
  <c r="H417"/>
  <c r="G417"/>
  <c r="D417"/>
  <c r="AF416"/>
  <c r="AE416"/>
  <c r="X416"/>
  <c r="W416"/>
  <c r="V416"/>
  <c r="U416"/>
  <c r="T416"/>
  <c r="Q416"/>
  <c r="P416"/>
  <c r="O416"/>
  <c r="K416"/>
  <c r="H416"/>
  <c r="G416"/>
  <c r="D416"/>
  <c r="AF415"/>
  <c r="AE415"/>
  <c r="X415"/>
  <c r="W415"/>
  <c r="V415"/>
  <c r="U415"/>
  <c r="T415"/>
  <c r="Q415"/>
  <c r="P415"/>
  <c r="O415"/>
  <c r="K415"/>
  <c r="H415"/>
  <c r="G415"/>
  <c r="D415"/>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F410"/>
  <c r="AE410"/>
  <c r="X410"/>
  <c r="W410"/>
  <c r="V410"/>
  <c r="U410"/>
  <c r="T410"/>
  <c r="Q410"/>
  <c r="P410"/>
  <c r="O410"/>
  <c r="K410"/>
  <c r="H410"/>
  <c r="G410"/>
  <c r="D410"/>
  <c r="AF409"/>
  <c r="AE409"/>
  <c r="X409"/>
  <c r="W409"/>
  <c r="V409"/>
  <c r="U409"/>
  <c r="T409"/>
  <c r="Q409"/>
  <c r="P409"/>
  <c r="O409"/>
  <c r="K409"/>
  <c r="H409"/>
  <c r="G409"/>
  <c r="D409"/>
  <c r="AF408"/>
  <c r="AE408"/>
  <c r="X408"/>
  <c r="W408"/>
  <c r="V408"/>
  <c r="U408"/>
  <c r="T408"/>
  <c r="Q408"/>
  <c r="P408"/>
  <c r="O408"/>
  <c r="K408"/>
  <c r="H408"/>
  <c r="G408"/>
  <c r="D408"/>
  <c r="AF407"/>
  <c r="AE407"/>
  <c r="X407"/>
  <c r="W407"/>
  <c r="V407"/>
  <c r="U407"/>
  <c r="T407"/>
  <c r="Q407"/>
  <c r="P407"/>
  <c r="O407"/>
  <c r="K407"/>
  <c r="H407"/>
  <c r="G407"/>
  <c r="D407"/>
  <c r="AF406"/>
  <c r="AE406"/>
  <c r="X406"/>
  <c r="W406"/>
  <c r="V406"/>
  <c r="U406"/>
  <c r="T406"/>
  <c r="Q406"/>
  <c r="P406"/>
  <c r="O406"/>
  <c r="K406"/>
  <c r="H406"/>
  <c r="G406"/>
  <c r="D406"/>
  <c r="AF405"/>
  <c r="AE405"/>
  <c r="X405"/>
  <c r="W405"/>
  <c r="V405"/>
  <c r="U405"/>
  <c r="T405"/>
  <c r="Q405"/>
  <c r="P405"/>
  <c r="O405"/>
  <c r="K405"/>
  <c r="H405"/>
  <c r="G405"/>
  <c r="D405"/>
  <c r="AF404"/>
  <c r="AE404"/>
  <c r="X404"/>
  <c r="W404"/>
  <c r="V404"/>
  <c r="U404"/>
  <c r="T404"/>
  <c r="Q404"/>
  <c r="P404"/>
  <c r="O404"/>
  <c r="K404"/>
  <c r="H404"/>
  <c r="G404"/>
  <c r="D404"/>
  <c r="AF403"/>
  <c r="AE403"/>
  <c r="X403"/>
  <c r="W403"/>
  <c r="V403"/>
  <c r="U403"/>
  <c r="T403"/>
  <c r="Q403"/>
  <c r="P403"/>
  <c r="O403"/>
  <c r="K403"/>
  <c r="H403"/>
  <c r="G403"/>
  <c r="D403"/>
  <c r="AF402"/>
  <c r="AE402"/>
  <c r="X402"/>
  <c r="W402"/>
  <c r="V402"/>
  <c r="U402"/>
  <c r="T402"/>
  <c r="Q402"/>
  <c r="P402"/>
  <c r="O402"/>
  <c r="K402"/>
  <c r="H402"/>
  <c r="G402"/>
  <c r="D402"/>
  <c r="AF401"/>
  <c r="AE401"/>
  <c r="X401"/>
  <c r="W401"/>
  <c r="V401"/>
  <c r="U401"/>
  <c r="T401"/>
  <c r="Q401"/>
  <c r="P401"/>
  <c r="O401"/>
  <c r="K401"/>
  <c r="H401"/>
  <c r="G401"/>
  <c r="D401"/>
  <c r="AF400"/>
  <c r="AE400"/>
  <c r="X400"/>
  <c r="W400"/>
  <c r="V400"/>
  <c r="U400"/>
  <c r="T400"/>
  <c r="Q400"/>
  <c r="P400"/>
  <c r="O400"/>
  <c r="K400"/>
  <c r="H400"/>
  <c r="G400"/>
  <c r="D400"/>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F392"/>
  <c r="AE392"/>
  <c r="X392"/>
  <c r="W392"/>
  <c r="V392"/>
  <c r="U392"/>
  <c r="T392"/>
  <c r="Q392"/>
  <c r="P392"/>
  <c r="O392"/>
  <c r="K392"/>
  <c r="H392"/>
  <c r="G392"/>
  <c r="D392"/>
  <c r="AF391"/>
  <c r="AE391"/>
  <c r="X391"/>
  <c r="W391"/>
  <c r="V391"/>
  <c r="U391"/>
  <c r="T391"/>
  <c r="Q391"/>
  <c r="P391"/>
  <c r="O391"/>
  <c r="K391"/>
  <c r="H391"/>
  <c r="G391"/>
  <c r="D391"/>
  <c r="AF390"/>
  <c r="AE390"/>
  <c r="X390"/>
  <c r="W390"/>
  <c r="V390"/>
  <c r="U390"/>
  <c r="T390"/>
  <c r="Q390"/>
  <c r="P390"/>
  <c r="O390"/>
  <c r="K390"/>
  <c r="H390"/>
  <c r="G390"/>
  <c r="D390"/>
  <c r="AF389"/>
  <c r="AE389"/>
  <c r="X389"/>
  <c r="W389"/>
  <c r="V389"/>
  <c r="U389"/>
  <c r="T389"/>
  <c r="Q389"/>
  <c r="P389"/>
  <c r="O389"/>
  <c r="K389"/>
  <c r="H389"/>
  <c r="G389"/>
  <c r="D389"/>
  <c r="AF388"/>
  <c r="AE388"/>
  <c r="X388"/>
  <c r="W388"/>
  <c r="V388"/>
  <c r="U388"/>
  <c r="T388"/>
  <c r="Q388"/>
  <c r="P388"/>
  <c r="O388"/>
  <c r="K388"/>
  <c r="H388"/>
  <c r="G388"/>
  <c r="D388"/>
  <c r="AF387"/>
  <c r="AE387"/>
  <c r="X387"/>
  <c r="W387"/>
  <c r="V387"/>
  <c r="U387"/>
  <c r="T387"/>
  <c r="Q387"/>
  <c r="P387"/>
  <c r="O387"/>
  <c r="K387"/>
  <c r="H387"/>
  <c r="G387"/>
  <c r="D387"/>
  <c r="AF386"/>
  <c r="AF385"/>
  <c r="AE385"/>
  <c r="X385"/>
  <c r="W385"/>
  <c r="V385"/>
  <c r="U385"/>
  <c r="T385"/>
  <c r="Q385"/>
  <c r="P385"/>
  <c r="O385"/>
  <c r="K385"/>
  <c r="H385"/>
  <c r="G385"/>
  <c r="D385"/>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F380"/>
  <c r="AE380"/>
  <c r="X380"/>
  <c r="W380"/>
  <c r="V380"/>
  <c r="U380"/>
  <c r="T380"/>
  <c r="Q380"/>
  <c r="P380"/>
  <c r="O380"/>
  <c r="K380"/>
  <c r="H380"/>
  <c r="G380"/>
  <c r="D380"/>
  <c r="AF379"/>
  <c r="AE379"/>
  <c r="X379"/>
  <c r="W379"/>
  <c r="V379"/>
  <c r="U379"/>
  <c r="T379"/>
  <c r="Q379"/>
  <c r="P379"/>
  <c r="O379"/>
  <c r="K379"/>
  <c r="G379"/>
  <c r="AC380" l="1"/>
  <c r="AG380"/>
  <c r="AC381"/>
  <c r="AG381"/>
  <c r="AC382"/>
  <c r="AG382"/>
  <c r="AC383"/>
  <c r="AG383"/>
  <c r="AC384"/>
  <c r="AG384"/>
  <c r="AC385"/>
  <c r="AG385"/>
  <c r="AC387"/>
  <c r="AG387"/>
  <c r="AC388"/>
  <c r="AG388"/>
  <c r="AC389"/>
  <c r="AG389"/>
  <c r="AC390"/>
  <c r="AG390"/>
  <c r="AC391"/>
  <c r="AG391"/>
  <c r="AC392"/>
  <c r="AG392"/>
  <c r="AC393"/>
  <c r="AG393"/>
  <c r="AC394"/>
  <c r="AG394"/>
  <c r="AC395"/>
  <c r="AG395"/>
  <c r="AC396"/>
  <c r="AG396"/>
  <c r="AC397"/>
  <c r="AG397"/>
  <c r="AC398"/>
  <c r="AG398"/>
  <c r="AC399"/>
  <c r="AG399"/>
  <c r="AC400"/>
  <c r="AG400"/>
  <c r="AC401"/>
  <c r="AG401"/>
  <c r="AC402"/>
  <c r="AG402"/>
  <c r="AC403"/>
  <c r="AG403"/>
  <c r="AC404"/>
  <c r="AG404"/>
  <c r="AC405"/>
  <c r="AG405"/>
  <c r="AC406"/>
  <c r="AG406"/>
  <c r="AC407"/>
  <c r="AG407"/>
  <c r="AC408"/>
  <c r="AG408"/>
  <c r="AC409"/>
  <c r="AG409"/>
  <c r="AC410"/>
  <c r="AG410"/>
  <c r="AC411"/>
  <c r="AG411"/>
  <c r="AC412"/>
  <c r="AG412"/>
  <c r="AC413"/>
  <c r="AG413"/>
  <c r="AC414"/>
  <c r="AG414"/>
  <c r="AC415"/>
  <c r="AG415"/>
  <c r="AC416"/>
  <c r="AG416"/>
  <c r="AC417"/>
  <c r="AG417"/>
  <c r="AC418"/>
  <c r="AG418"/>
  <c r="AC419"/>
  <c r="AG419"/>
  <c r="AC420"/>
  <c r="AG420"/>
  <c r="AC421"/>
  <c r="AG421"/>
  <c r="AC422"/>
  <c r="AG422"/>
  <c r="AC423"/>
  <c r="AG423"/>
  <c r="AC426"/>
  <c r="AG426"/>
  <c r="AC427"/>
  <c r="AG427"/>
  <c r="AC428"/>
  <c r="AG428"/>
  <c r="AC429"/>
  <c r="AG429"/>
  <c r="AC430"/>
  <c r="AG430"/>
  <c r="AC431"/>
  <c r="AG431"/>
  <c r="AC432"/>
  <c r="AG432"/>
  <c r="AC433"/>
  <c r="AG433"/>
  <c r="AC434"/>
  <c r="AG434"/>
  <c r="AC435"/>
  <c r="AG435"/>
  <c r="AC436"/>
  <c r="AG436"/>
  <c r="AC437"/>
  <c r="AG437"/>
  <c r="AC438"/>
  <c r="AG438"/>
  <c r="AC439"/>
  <c r="AG439"/>
  <c r="AC440"/>
  <c r="AG440"/>
  <c r="AC441"/>
  <c r="AG441"/>
  <c r="AC442"/>
  <c r="AG442"/>
  <c r="AC443"/>
  <c r="AG443"/>
  <c r="AC444"/>
  <c r="AG444"/>
  <c r="AC445"/>
  <c r="AG445"/>
  <c r="AC446"/>
  <c r="AG446"/>
  <c r="AC447"/>
  <c r="AG447"/>
  <c r="AC448"/>
  <c r="AG448"/>
  <c r="AC449"/>
  <c r="AG449"/>
  <c r="AC450"/>
  <c r="AG450"/>
  <c r="AC451"/>
  <c r="AG451"/>
  <c r="AC452"/>
  <c r="AG452"/>
  <c r="AC453"/>
  <c r="AG453"/>
  <c r="AC454"/>
  <c r="AG454"/>
  <c r="AC455"/>
  <c r="AG455"/>
  <c r="AC456"/>
  <c r="AG456"/>
  <c r="AC457"/>
  <c r="AG457"/>
  <c r="AC458"/>
  <c r="AG458"/>
  <c r="AC459"/>
  <c r="AG459"/>
  <c r="AC460"/>
  <c r="AG460"/>
  <c r="AC461"/>
  <c r="AG461"/>
  <c r="AC462"/>
  <c r="AG462"/>
  <c r="AC463"/>
  <c r="AG463"/>
  <c r="AC464"/>
  <c r="AG464"/>
  <c r="AC465"/>
  <c r="AG465"/>
  <c r="AC466"/>
  <c r="AG466"/>
  <c r="AC467"/>
  <c r="AG467"/>
  <c r="AC468"/>
  <c r="AG468"/>
  <c r="AC469"/>
  <c r="AG469"/>
  <c r="AC470"/>
  <c r="AG470"/>
  <c r="AC471"/>
  <c r="AG471"/>
  <c r="AC472"/>
  <c r="AG472"/>
  <c r="AC473"/>
  <c r="AG473"/>
  <c r="AC474"/>
  <c r="AG474"/>
  <c r="AC475"/>
  <c r="AG475"/>
  <c r="AC476"/>
  <c r="AG476"/>
  <c r="AC477"/>
  <c r="AG477"/>
  <c r="AC478"/>
  <c r="AG478"/>
  <c r="AC479"/>
  <c r="AG479"/>
  <c r="AC481"/>
  <c r="AG481"/>
  <c r="AC482"/>
  <c r="AG482"/>
  <c r="AC483"/>
  <c r="AG483"/>
  <c r="AC484"/>
  <c r="AG484"/>
  <c r="AC485"/>
  <c r="AG485"/>
  <c r="AC486"/>
  <c r="AG486"/>
  <c r="AC487"/>
  <c r="AG487"/>
  <c r="AC488"/>
  <c r="AG488"/>
  <c r="AC489"/>
  <c r="AG489"/>
  <c r="AC490"/>
  <c r="AG490"/>
  <c r="AC491"/>
  <c r="AG491"/>
  <c r="AC492"/>
  <c r="AG492"/>
  <c r="AC493"/>
  <c r="AG493"/>
  <c r="AC494"/>
  <c r="AG494"/>
  <c r="AC495"/>
  <c r="AG495"/>
  <c r="AC496"/>
  <c r="AG496"/>
  <c r="AC497"/>
  <c r="AG497"/>
  <c r="AC498"/>
  <c r="AG498"/>
  <c r="AC499"/>
  <c r="AG499"/>
  <c r="AC500"/>
  <c r="AG500"/>
  <c r="AC501"/>
  <c r="AG501"/>
  <c r="AC502"/>
  <c r="AG502"/>
  <c r="AC503"/>
  <c r="AG503"/>
  <c r="AC504"/>
  <c r="AG504"/>
  <c r="AC505"/>
  <c r="AG505"/>
  <c r="AC506"/>
  <c r="AG506"/>
  <c r="AC507"/>
  <c r="AG507"/>
  <c r="AC508"/>
  <c r="AG508"/>
  <c r="AC509"/>
  <c r="AG509"/>
  <c r="AC510"/>
  <c r="AG510"/>
  <c r="AC511"/>
  <c r="AG511"/>
  <c r="AC512"/>
  <c r="AG512"/>
  <c r="AC513"/>
  <c r="AG513"/>
  <c r="AC514"/>
  <c r="AG514"/>
  <c r="AC515"/>
  <c r="AG515"/>
  <c r="AC516"/>
  <c r="AG516"/>
  <c r="AC517"/>
  <c r="AG517"/>
  <c r="AC518"/>
  <c r="AG518"/>
  <c r="AC519"/>
  <c r="AG519"/>
  <c r="AC520"/>
  <c r="AG520"/>
  <c r="AC521"/>
  <c r="AG521"/>
  <c r="AC522"/>
  <c r="AG522"/>
  <c r="AC523"/>
  <c r="AG523"/>
  <c r="AC524"/>
  <c r="AG524"/>
  <c r="AC525"/>
  <c r="AG525"/>
  <c r="AC526"/>
  <c r="AG526"/>
  <c r="AC527"/>
  <c r="AG527"/>
  <c r="AC528"/>
  <c r="AG528"/>
  <c r="AC529"/>
  <c r="AG529"/>
  <c r="AC530"/>
  <c r="AG530"/>
  <c r="AC531"/>
  <c r="AG531"/>
  <c r="AC532"/>
  <c r="AG532"/>
  <c r="AC533"/>
  <c r="AG533"/>
  <c r="AC534"/>
  <c r="AG534"/>
  <c r="AC535"/>
  <c r="AG535"/>
  <c r="AC536"/>
  <c r="AG536"/>
  <c r="AC537"/>
  <c r="AG537"/>
  <c r="AC538"/>
  <c r="AG538"/>
  <c r="AC539"/>
  <c r="AG539"/>
  <c r="AC540"/>
  <c r="AG540"/>
  <c r="AC541"/>
  <c r="AG541"/>
  <c r="AC542"/>
  <c r="AG542"/>
  <c r="AC543"/>
  <c r="AG543"/>
  <c r="AC544"/>
  <c r="AG544"/>
  <c r="AC545"/>
  <c r="AG545"/>
  <c r="AC546"/>
  <c r="AG546"/>
  <c r="AC548"/>
  <c r="AG548"/>
  <c r="AC549"/>
  <c r="AG549"/>
  <c r="AC550"/>
  <c r="AG550"/>
  <c r="AC551"/>
  <c r="AG551"/>
  <c r="AC552"/>
  <c r="AG552"/>
  <c r="AC553"/>
  <c r="AG553"/>
  <c r="AC554"/>
  <c r="AG554"/>
  <c r="AC555"/>
  <c r="AG555"/>
  <c r="AC556"/>
  <c r="AG556"/>
  <c r="AC557"/>
  <c r="AG557"/>
  <c r="AC558"/>
  <c r="AG558"/>
  <c r="AC559"/>
  <c r="AG559"/>
  <c r="AC560"/>
  <c r="AG560"/>
  <c r="AC561"/>
  <c r="AG561"/>
  <c r="AC562"/>
  <c r="AG562"/>
  <c r="AC563"/>
  <c r="AG563"/>
  <c r="AC564"/>
  <c r="AG564"/>
  <c r="AC565"/>
  <c r="AG565"/>
  <c r="AC566"/>
  <c r="AG566"/>
  <c r="AC567"/>
  <c r="AG567"/>
  <c r="AC568"/>
  <c r="AG568"/>
  <c r="AC569"/>
  <c r="AG569"/>
  <c r="AC570"/>
  <c r="AG570"/>
  <c r="AC571"/>
  <c r="AG571"/>
  <c r="AC572"/>
  <c r="AG572"/>
  <c r="AC573"/>
  <c r="AG573"/>
  <c r="AC574"/>
  <c r="AG574"/>
  <c r="AC575"/>
  <c r="AG575"/>
  <c r="AC576"/>
  <c r="AG576"/>
  <c r="AC577"/>
  <c r="AG577"/>
  <c r="AC578"/>
  <c r="AG578"/>
  <c r="AC579"/>
  <c r="AG579"/>
  <c r="AC580"/>
  <c r="AG580"/>
  <c r="AC581"/>
  <c r="AG581"/>
  <c r="AC583"/>
  <c r="AG583"/>
  <c r="AC584"/>
  <c r="AG584"/>
  <c r="AC585"/>
  <c r="AG585"/>
  <c r="AC586"/>
  <c r="AG586"/>
  <c r="AC587"/>
  <c r="AG587"/>
  <c r="AC588"/>
  <c r="AG588"/>
  <c r="AC589"/>
  <c r="AG589"/>
  <c r="AC590"/>
  <c r="AG590"/>
  <c r="AC591"/>
  <c r="AG591"/>
  <c r="AC592"/>
  <c r="AG592"/>
  <c r="AC593"/>
  <c r="AG593"/>
  <c r="AC594"/>
  <c r="AG594"/>
  <c r="AC595"/>
  <c r="AG595"/>
  <c r="AC596"/>
  <c r="AG596"/>
  <c r="AC597"/>
  <c r="AG597"/>
  <c r="AC598"/>
  <c r="AG598"/>
  <c r="AC599"/>
  <c r="AG599"/>
  <c r="H598"/>
  <c r="F379"/>
  <c r="H379" s="1"/>
  <c r="D379"/>
  <c r="AF378"/>
  <c r="AE378"/>
  <c r="X378"/>
  <c r="W378"/>
  <c r="V378"/>
  <c r="U378"/>
  <c r="T378"/>
  <c r="Q378"/>
  <c r="P378"/>
  <c r="O378"/>
  <c r="K378"/>
  <c r="H378"/>
  <c r="G378"/>
  <c r="D378"/>
  <c r="AF377"/>
  <c r="AE377"/>
  <c r="X377"/>
  <c r="W377"/>
  <c r="V377"/>
  <c r="U377"/>
  <c r="T377"/>
  <c r="Q377"/>
  <c r="P377"/>
  <c r="O377"/>
  <c r="K377"/>
  <c r="G377"/>
  <c r="F377"/>
  <c r="H377" s="1"/>
  <c r="D377"/>
  <c r="AF376"/>
  <c r="AE376"/>
  <c r="X376"/>
  <c r="W376"/>
  <c r="V376"/>
  <c r="U376"/>
  <c r="T376"/>
  <c r="Q376"/>
  <c r="P376"/>
  <c r="O376"/>
  <c r="K376"/>
  <c r="G376"/>
  <c r="F376"/>
  <c r="H376" s="1"/>
  <c r="D376"/>
  <c r="AF375"/>
  <c r="AE375"/>
  <c r="X375"/>
  <c r="W375"/>
  <c r="V375"/>
  <c r="U375"/>
  <c r="T375"/>
  <c r="Q375"/>
  <c r="P375"/>
  <c r="O375"/>
  <c r="K375"/>
  <c r="H375"/>
  <c r="G375"/>
  <c r="D375"/>
  <c r="AF374"/>
  <c r="AE374"/>
  <c r="X374"/>
  <c r="W374"/>
  <c r="V374"/>
  <c r="U374"/>
  <c r="T374"/>
  <c r="Q374"/>
  <c r="P374"/>
  <c r="O374"/>
  <c r="K374"/>
  <c r="H374"/>
  <c r="G374"/>
  <c r="D374"/>
  <c r="AF373"/>
  <c r="AE373"/>
  <c r="X373"/>
  <c r="W373"/>
  <c r="V373"/>
  <c r="U373"/>
  <c r="T373"/>
  <c r="Q373"/>
  <c r="P373"/>
  <c r="O373"/>
  <c r="K373"/>
  <c r="H373"/>
  <c r="G373"/>
  <c r="D373"/>
  <c r="AF372"/>
  <c r="AE372"/>
  <c r="X372"/>
  <c r="W372"/>
  <c r="V372"/>
  <c r="U372"/>
  <c r="T372"/>
  <c r="Q372"/>
  <c r="P372"/>
  <c r="O372"/>
  <c r="K372"/>
  <c r="H372"/>
  <c r="G372"/>
  <c r="D372"/>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F368"/>
  <c r="AE368"/>
  <c r="X368"/>
  <c r="W368"/>
  <c r="V368"/>
  <c r="U368"/>
  <c r="T368"/>
  <c r="Q368"/>
  <c r="P368"/>
  <c r="O368"/>
  <c r="K368"/>
  <c r="H368"/>
  <c r="G368"/>
  <c r="D368"/>
  <c r="AF367"/>
  <c r="AF366"/>
  <c r="AE366"/>
  <c r="X366"/>
  <c r="W366"/>
  <c r="V366"/>
  <c r="U366"/>
  <c r="T366"/>
  <c r="Q366"/>
  <c r="P366"/>
  <c r="O366"/>
  <c r="K366"/>
  <c r="G366"/>
  <c r="F366"/>
  <c r="H366" s="1"/>
  <c r="D366"/>
  <c r="AF365"/>
  <c r="AE365"/>
  <c r="X365"/>
  <c r="W365"/>
  <c r="V365"/>
  <c r="U365"/>
  <c r="T365"/>
  <c r="Q365"/>
  <c r="P365"/>
  <c r="O365"/>
  <c r="K365"/>
  <c r="G365"/>
  <c r="F365"/>
  <c r="H365" s="1"/>
  <c r="D365"/>
  <c r="AF364"/>
  <c r="AE364"/>
  <c r="X364"/>
  <c r="W364"/>
  <c r="V364"/>
  <c r="U364"/>
  <c r="T364"/>
  <c r="Q364"/>
  <c r="P364"/>
  <c r="O364"/>
  <c r="K364"/>
  <c r="H364"/>
  <c r="G364"/>
  <c r="D364"/>
  <c r="AF363"/>
  <c r="AE363"/>
  <c r="X363"/>
  <c r="W363"/>
  <c r="V363"/>
  <c r="U363"/>
  <c r="T363"/>
  <c r="Q363"/>
  <c r="P363"/>
  <c r="O363"/>
  <c r="K363"/>
  <c r="H363"/>
  <c r="G363"/>
  <c r="D363"/>
  <c r="AF362"/>
  <c r="AE362"/>
  <c r="X362"/>
  <c r="W362"/>
  <c r="V362"/>
  <c r="U362"/>
  <c r="T362"/>
  <c r="Q362"/>
  <c r="P362"/>
  <c r="O362"/>
  <c r="K362"/>
  <c r="H362"/>
  <c r="G362"/>
  <c r="D362"/>
  <c r="AF361"/>
  <c r="AE361"/>
  <c r="X361"/>
  <c r="W361"/>
  <c r="V361"/>
  <c r="U361"/>
  <c r="T361"/>
  <c r="Q361"/>
  <c r="P361"/>
  <c r="O361"/>
  <c r="K361"/>
  <c r="G361"/>
  <c r="F361"/>
  <c r="H361" s="1"/>
  <c r="D361"/>
  <c r="AF360"/>
  <c r="AE360"/>
  <c r="X360"/>
  <c r="W360"/>
  <c r="V360"/>
  <c r="U360"/>
  <c r="T360"/>
  <c r="Q360"/>
  <c r="P360"/>
  <c r="O360"/>
  <c r="K360"/>
  <c r="H360"/>
  <c r="G360"/>
  <c r="D360"/>
  <c r="AF359"/>
  <c r="AE359"/>
  <c r="X359"/>
  <c r="W359"/>
  <c r="V359"/>
  <c r="U359"/>
  <c r="T359"/>
  <c r="Q359"/>
  <c r="P359"/>
  <c r="O359"/>
  <c r="K359"/>
  <c r="H359"/>
  <c r="G359"/>
  <c r="D359"/>
  <c r="AF358"/>
  <c r="AE358"/>
  <c r="X358"/>
  <c r="W358"/>
  <c r="V358"/>
  <c r="U358"/>
  <c r="T358"/>
  <c r="Q358"/>
  <c r="P358"/>
  <c r="O358"/>
  <c r="K358"/>
  <c r="H358"/>
  <c r="G358"/>
  <c r="D358"/>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F352"/>
  <c r="AE352"/>
  <c r="X352"/>
  <c r="W352"/>
  <c r="V352"/>
  <c r="U352"/>
  <c r="T352"/>
  <c r="Q352"/>
  <c r="P352"/>
  <c r="O352"/>
  <c r="K352"/>
  <c r="H352"/>
  <c r="G352"/>
  <c r="D352"/>
  <c r="AF351"/>
  <c r="AE351"/>
  <c r="X351"/>
  <c r="W351"/>
  <c r="V351"/>
  <c r="U351"/>
  <c r="T351"/>
  <c r="Q351"/>
  <c r="P351"/>
  <c r="O351"/>
  <c r="K351"/>
  <c r="H351"/>
  <c r="G351"/>
  <c r="D351"/>
  <c r="AF350"/>
  <c r="AE350"/>
  <c r="X350"/>
  <c r="W350"/>
  <c r="V350"/>
  <c r="U350"/>
  <c r="T350"/>
  <c r="Q350"/>
  <c r="P350"/>
  <c r="O350"/>
  <c r="K350"/>
  <c r="H350"/>
  <c r="G350"/>
  <c r="D350"/>
  <c r="AF349"/>
  <c r="AE349"/>
  <c r="X349"/>
  <c r="W349"/>
  <c r="V349"/>
  <c r="U349"/>
  <c r="T349"/>
  <c r="Q349"/>
  <c r="P349"/>
  <c r="O349"/>
  <c r="K349"/>
  <c r="H349"/>
  <c r="G349"/>
  <c r="D349"/>
  <c r="AF348"/>
  <c r="AE348"/>
  <c r="X348"/>
  <c r="W348"/>
  <c r="V348"/>
  <c r="U348"/>
  <c r="T348"/>
  <c r="Q348"/>
  <c r="P348"/>
  <c r="O348"/>
  <c r="K348"/>
  <c r="H348"/>
  <c r="G348"/>
  <c r="D348"/>
  <c r="AF347"/>
  <c r="AE347"/>
  <c r="X347"/>
  <c r="W347"/>
  <c r="V347"/>
  <c r="U347"/>
  <c r="T347"/>
  <c r="Q347"/>
  <c r="P347"/>
  <c r="O347"/>
  <c r="K347"/>
  <c r="H347"/>
  <c r="G347"/>
  <c r="D347"/>
  <c r="AF346"/>
  <c r="AE346"/>
  <c r="X346"/>
  <c r="W346"/>
  <c r="V346"/>
  <c r="U346"/>
  <c r="T346"/>
  <c r="Q346"/>
  <c r="P346"/>
  <c r="O346"/>
  <c r="K346"/>
  <c r="H346"/>
  <c r="G346"/>
  <c r="D346"/>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F341"/>
  <c r="AE341"/>
  <c r="X341"/>
  <c r="W341"/>
  <c r="V341"/>
  <c r="U341"/>
  <c r="T341"/>
  <c r="Q341"/>
  <c r="P341"/>
  <c r="O341"/>
  <c r="K341"/>
  <c r="H341"/>
  <c r="G341"/>
  <c r="D341"/>
  <c r="AF340"/>
  <c r="AE340"/>
  <c r="X340"/>
  <c r="W340"/>
  <c r="V340"/>
  <c r="U340"/>
  <c r="T340"/>
  <c r="Q340"/>
  <c r="P340"/>
  <c r="O340"/>
  <c r="K340"/>
  <c r="H340"/>
  <c r="G340"/>
  <c r="D340"/>
  <c r="AF339"/>
  <c r="AE339"/>
  <c r="X339"/>
  <c r="W339"/>
  <c r="V339"/>
  <c r="U339"/>
  <c r="T339"/>
  <c r="Q339"/>
  <c r="P339"/>
  <c r="O339"/>
  <c r="K339"/>
  <c r="H339"/>
  <c r="G339"/>
  <c r="D339"/>
  <c r="AF338"/>
  <c r="AE338"/>
  <c r="X338"/>
  <c r="W338"/>
  <c r="V338"/>
  <c r="U338"/>
  <c r="T338"/>
  <c r="Q338"/>
  <c r="P338"/>
  <c r="O338"/>
  <c r="K338"/>
  <c r="H338"/>
  <c r="G338"/>
  <c r="D338"/>
  <c r="AF337"/>
  <c r="AE337"/>
  <c r="X337"/>
  <c r="W337"/>
  <c r="V337"/>
  <c r="U337"/>
  <c r="T337"/>
  <c r="Q337"/>
  <c r="P337"/>
  <c r="O337"/>
  <c r="K337"/>
  <c r="H337"/>
  <c r="G337"/>
  <c r="D337"/>
  <c r="AF336"/>
  <c r="AE336"/>
  <c r="X336"/>
  <c r="W336"/>
  <c r="V336"/>
  <c r="U336"/>
  <c r="T336"/>
  <c r="Q336"/>
  <c r="P336"/>
  <c r="O336"/>
  <c r="K336"/>
  <c r="H336"/>
  <c r="G336"/>
  <c r="D336"/>
  <c r="AF335"/>
  <c r="AE335"/>
  <c r="X335"/>
  <c r="W335"/>
  <c r="V335"/>
  <c r="U335"/>
  <c r="T335"/>
  <c r="Q335"/>
  <c r="P335"/>
  <c r="O335"/>
  <c r="K335"/>
  <c r="H335"/>
  <c r="G335"/>
  <c r="D335"/>
  <c r="AF334"/>
  <c r="AE334"/>
  <c r="X334"/>
  <c r="W334"/>
  <c r="V334"/>
  <c r="U334"/>
  <c r="T334"/>
  <c r="Q334"/>
  <c r="P334"/>
  <c r="O334"/>
  <c r="K334"/>
  <c r="H334"/>
  <c r="G334"/>
  <c r="D334"/>
  <c r="AF333"/>
  <c r="AE333"/>
  <c r="X333"/>
  <c r="W333"/>
  <c r="V333"/>
  <c r="U333"/>
  <c r="T333"/>
  <c r="Q333"/>
  <c r="P333"/>
  <c r="O333"/>
  <c r="K333"/>
  <c r="H333"/>
  <c r="G333"/>
  <c r="D333"/>
  <c r="AF332"/>
  <c r="AE332"/>
  <c r="X332"/>
  <c r="W332"/>
  <c r="V332"/>
  <c r="U332"/>
  <c r="T332"/>
  <c r="Q332"/>
  <c r="P332"/>
  <c r="O332"/>
  <c r="K332"/>
  <c r="H332"/>
  <c r="G332"/>
  <c r="D332"/>
  <c r="AF331"/>
  <c r="AE331"/>
  <c r="X331"/>
  <c r="W331"/>
  <c r="V331"/>
  <c r="U331"/>
  <c r="T331"/>
  <c r="Q331"/>
  <c r="P331"/>
  <c r="O331"/>
  <c r="K331"/>
  <c r="H331"/>
  <c r="G331"/>
  <c r="D331"/>
  <c r="AF330"/>
  <c r="AE330"/>
  <c r="X330"/>
  <c r="W330"/>
  <c r="V330"/>
  <c r="U330"/>
  <c r="T330"/>
  <c r="Q330"/>
  <c r="P330"/>
  <c r="O330"/>
  <c r="K330"/>
  <c r="H330"/>
  <c r="G330"/>
  <c r="D330"/>
  <c r="AF329"/>
  <c r="AE329"/>
  <c r="X329"/>
  <c r="W329"/>
  <c r="V329"/>
  <c r="U329"/>
  <c r="T329"/>
  <c r="Q329"/>
  <c r="P329"/>
  <c r="O329"/>
  <c r="K329"/>
  <c r="H329"/>
  <c r="G329"/>
  <c r="D329"/>
  <c r="AF328"/>
  <c r="AE328"/>
  <c r="X328"/>
  <c r="W328"/>
  <c r="V328"/>
  <c r="U328"/>
  <c r="T328"/>
  <c r="Q328"/>
  <c r="P328"/>
  <c r="O328"/>
  <c r="K328"/>
  <c r="H328"/>
  <c r="G328"/>
  <c r="D328"/>
  <c r="AF327"/>
  <c r="AE327"/>
  <c r="X327"/>
  <c r="W327"/>
  <c r="V327"/>
  <c r="U327"/>
  <c r="T327"/>
  <c r="Q327"/>
  <c r="P327"/>
  <c r="O327"/>
  <c r="K327"/>
  <c r="H327"/>
  <c r="G327"/>
  <c r="D327"/>
  <c r="AF326"/>
  <c r="AE326"/>
  <c r="X326"/>
  <c r="W326"/>
  <c r="V326"/>
  <c r="U326"/>
  <c r="T326"/>
  <c r="Q326"/>
  <c r="P326"/>
  <c r="O326"/>
  <c r="K326"/>
  <c r="H326"/>
  <c r="G326"/>
  <c r="D326"/>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F322"/>
  <c r="AE322"/>
  <c r="X322"/>
  <c r="W322"/>
  <c r="V322"/>
  <c r="U322"/>
  <c r="T322"/>
  <c r="Q322"/>
  <c r="P322"/>
  <c r="O322"/>
  <c r="K322"/>
  <c r="H322"/>
  <c r="G322"/>
  <c r="D322"/>
  <c r="AF321"/>
  <c r="AE321"/>
  <c r="X321"/>
  <c r="W321"/>
  <c r="V321"/>
  <c r="U321"/>
  <c r="T321"/>
  <c r="Q321"/>
  <c r="P321"/>
  <c r="O321"/>
  <c r="K321"/>
  <c r="H321"/>
  <c r="G321"/>
  <c r="D321"/>
  <c r="AF320"/>
  <c r="AE320"/>
  <c r="X320"/>
  <c r="W320"/>
  <c r="V320"/>
  <c r="U320"/>
  <c r="T320"/>
  <c r="Q320"/>
  <c r="P320"/>
  <c r="O320"/>
  <c r="K320"/>
  <c r="H320"/>
  <c r="G320"/>
  <c r="D320"/>
  <c r="AF319"/>
  <c r="AE319"/>
  <c r="X319"/>
  <c r="W319"/>
  <c r="V319"/>
  <c r="U319"/>
  <c r="T319"/>
  <c r="Q319"/>
  <c r="P319"/>
  <c r="O319"/>
  <c r="K319"/>
  <c r="H319"/>
  <c r="G319"/>
  <c r="D319"/>
  <c r="AF318"/>
  <c r="AE318"/>
  <c r="X318"/>
  <c r="W318"/>
  <c r="V318"/>
  <c r="U318"/>
  <c r="T318"/>
  <c r="Q318"/>
  <c r="P318"/>
  <c r="O318"/>
  <c r="K318"/>
  <c r="H318"/>
  <c r="G318"/>
  <c r="D318"/>
  <c r="AF317"/>
  <c r="AE317"/>
  <c r="X317"/>
  <c r="W317"/>
  <c r="V317"/>
  <c r="U317"/>
  <c r="T317"/>
  <c r="Q317"/>
  <c r="P317"/>
  <c r="O317"/>
  <c r="K317"/>
  <c r="H317"/>
  <c r="G317"/>
  <c r="D317"/>
  <c r="AF316"/>
  <c r="AE316"/>
  <c r="X316"/>
  <c r="W316"/>
  <c r="V316"/>
  <c r="U316"/>
  <c r="T316"/>
  <c r="Q316"/>
  <c r="P316"/>
  <c r="O316"/>
  <c r="K316"/>
  <c r="H316"/>
  <c r="G316"/>
  <c r="D316"/>
  <c r="AF315"/>
  <c r="AE315"/>
  <c r="X315"/>
  <c r="W315"/>
  <c r="V315"/>
  <c r="U315"/>
  <c r="T315"/>
  <c r="Q315"/>
  <c r="P315"/>
  <c r="O315"/>
  <c r="K315"/>
  <c r="H315"/>
  <c r="G315"/>
  <c r="D315"/>
  <c r="AF314"/>
  <c r="AE314"/>
  <c r="X314"/>
  <c r="W314"/>
  <c r="V314"/>
  <c r="U314"/>
  <c r="T314"/>
  <c r="Q314"/>
  <c r="P314"/>
  <c r="O314"/>
  <c r="K314"/>
  <c r="H314"/>
  <c r="G314"/>
  <c r="D314"/>
  <c r="AF313"/>
  <c r="AE313"/>
  <c r="X313"/>
  <c r="W313"/>
  <c r="V313"/>
  <c r="U313"/>
  <c r="T313"/>
  <c r="Q313"/>
  <c r="P313"/>
  <c r="O313"/>
  <c r="K313"/>
  <c r="H313"/>
  <c r="G313"/>
  <c r="D313"/>
  <c r="AF312"/>
  <c r="AE312"/>
  <c r="X312"/>
  <c r="W312"/>
  <c r="V312"/>
  <c r="U312"/>
  <c r="T312"/>
  <c r="Q312"/>
  <c r="P312"/>
  <c r="O312"/>
  <c r="K312"/>
  <c r="H312"/>
  <c r="G312"/>
  <c r="D312"/>
  <c r="AF311"/>
  <c r="AE311"/>
  <c r="X311"/>
  <c r="W311"/>
  <c r="V311"/>
  <c r="U311"/>
  <c r="T311"/>
  <c r="Q311"/>
  <c r="P311"/>
  <c r="O311"/>
  <c r="K311"/>
  <c r="H311"/>
  <c r="G311"/>
  <c r="D311"/>
  <c r="AF310"/>
  <c r="AE310"/>
  <c r="X310"/>
  <c r="W310"/>
  <c r="V310"/>
  <c r="U310"/>
  <c r="T310"/>
  <c r="Q310"/>
  <c r="P310"/>
  <c r="O310"/>
  <c r="K310"/>
  <c r="H310"/>
  <c r="G310"/>
  <c r="D310"/>
  <c r="AF309"/>
  <c r="AE309"/>
  <c r="X309"/>
  <c r="W309"/>
  <c r="V309"/>
  <c r="U309"/>
  <c r="T309"/>
  <c r="Q309"/>
  <c r="P309"/>
  <c r="O309"/>
  <c r="K309"/>
  <c r="H309"/>
  <c r="G309"/>
  <c r="D309"/>
  <c r="AF308"/>
  <c r="AE308"/>
  <c r="X308"/>
  <c r="W308"/>
  <c r="V308"/>
  <c r="U308"/>
  <c r="T308"/>
  <c r="Q308"/>
  <c r="P308"/>
  <c r="O308"/>
  <c r="K308"/>
  <c r="H308"/>
  <c r="G308"/>
  <c r="D308"/>
  <c r="AF307"/>
  <c r="AE307"/>
  <c r="X307"/>
  <c r="W307"/>
  <c r="V307"/>
  <c r="U307"/>
  <c r="T307"/>
  <c r="Q307"/>
  <c r="P307"/>
  <c r="O307"/>
  <c r="K307"/>
  <c r="H307"/>
  <c r="G307"/>
  <c r="D307"/>
  <c r="AF306"/>
  <c r="AE306"/>
  <c r="X306"/>
  <c r="W306"/>
  <c r="V306"/>
  <c r="U306"/>
  <c r="T306"/>
  <c r="Q306"/>
  <c r="P306"/>
  <c r="O306"/>
  <c r="K306"/>
  <c r="H306"/>
  <c r="G306"/>
  <c r="D306"/>
  <c r="AF305"/>
  <c r="AE305"/>
  <c r="X305"/>
  <c r="W305"/>
  <c r="V305"/>
  <c r="U305"/>
  <c r="T305"/>
  <c r="Q305"/>
  <c r="P305"/>
  <c r="O305"/>
  <c r="K305"/>
  <c r="H305"/>
  <c r="G305"/>
  <c r="D305"/>
  <c r="AF304"/>
  <c r="AE304"/>
  <c r="X304"/>
  <c r="W304"/>
  <c r="V304"/>
  <c r="U304"/>
  <c r="T304"/>
  <c r="Q304"/>
  <c r="P304"/>
  <c r="O304"/>
  <c r="K304"/>
  <c r="H304"/>
  <c r="G304"/>
  <c r="D304"/>
  <c r="AF303"/>
  <c r="AE303"/>
  <c r="X303"/>
  <c r="W303"/>
  <c r="V303"/>
  <c r="U303"/>
  <c r="T303"/>
  <c r="Q303"/>
  <c r="P303"/>
  <c r="O303"/>
  <c r="K303"/>
  <c r="H303"/>
  <c r="G303"/>
  <c r="D303"/>
  <c r="AF302"/>
  <c r="AE302"/>
  <c r="X302"/>
  <c r="W302"/>
  <c r="V302"/>
  <c r="U302"/>
  <c r="T302"/>
  <c r="Q302"/>
  <c r="P302"/>
  <c r="O302"/>
  <c r="K302"/>
  <c r="H302"/>
  <c r="G302"/>
  <c r="D302"/>
  <c r="AF301"/>
  <c r="AE301"/>
  <c r="X301"/>
  <c r="W301"/>
  <c r="V301"/>
  <c r="U301"/>
  <c r="T301"/>
  <c r="Q301"/>
  <c r="P301"/>
  <c r="O301"/>
  <c r="K301"/>
  <c r="H301"/>
  <c r="G301"/>
  <c r="D301"/>
  <c r="AF300"/>
  <c r="AE300"/>
  <c r="X300"/>
  <c r="W300"/>
  <c r="V300"/>
  <c r="U300"/>
  <c r="T300"/>
  <c r="Q300"/>
  <c r="P300"/>
  <c r="O300"/>
  <c r="K300"/>
  <c r="H300"/>
  <c r="G300"/>
  <c r="D300"/>
  <c r="AF299"/>
  <c r="AE299"/>
  <c r="X299"/>
  <c r="W299"/>
  <c r="V299"/>
  <c r="U299"/>
  <c r="T299"/>
  <c r="Q299"/>
  <c r="P299"/>
  <c r="O299"/>
  <c r="K299"/>
  <c r="H299"/>
  <c r="G299"/>
  <c r="D299"/>
  <c r="AF298"/>
  <c r="AE298"/>
  <c r="X298"/>
  <c r="W298"/>
  <c r="V298"/>
  <c r="U298"/>
  <c r="T298"/>
  <c r="Q298"/>
  <c r="P298"/>
  <c r="O298"/>
  <c r="K298"/>
  <c r="H298"/>
  <c r="G298"/>
  <c r="D298"/>
  <c r="AF297"/>
  <c r="AE297"/>
  <c r="X297"/>
  <c r="W297"/>
  <c r="V297"/>
  <c r="U297"/>
  <c r="T297"/>
  <c r="Q297"/>
  <c r="P297"/>
  <c r="O297"/>
  <c r="K297"/>
  <c r="H297"/>
  <c r="G297"/>
  <c r="D297"/>
  <c r="AF296"/>
  <c r="AE296"/>
  <c r="X296"/>
  <c r="W296"/>
  <c r="V296"/>
  <c r="U296"/>
  <c r="T296"/>
  <c r="Q296"/>
  <c r="P296"/>
  <c r="O296"/>
  <c r="K296"/>
  <c r="H296"/>
  <c r="G296"/>
  <c r="D296"/>
  <c r="AF295"/>
  <c r="AE295"/>
  <c r="X295"/>
  <c r="W295"/>
  <c r="V295"/>
  <c r="U295"/>
  <c r="T295"/>
  <c r="Q295"/>
  <c r="P295"/>
  <c r="O295"/>
  <c r="K295"/>
  <c r="H295"/>
  <c r="G295"/>
  <c r="D295"/>
  <c r="AF294"/>
  <c r="AE294"/>
  <c r="X294"/>
  <c r="W294"/>
  <c r="V294"/>
  <c r="U294"/>
  <c r="T294"/>
  <c r="Q294"/>
  <c r="P294"/>
  <c r="O294"/>
  <c r="K294"/>
  <c r="H294"/>
  <c r="G294"/>
  <c r="D294"/>
  <c r="AF293"/>
  <c r="AE293"/>
  <c r="X293"/>
  <c r="W293"/>
  <c r="V293"/>
  <c r="U293"/>
  <c r="T293"/>
  <c r="Q293"/>
  <c r="P293"/>
  <c r="O293"/>
  <c r="K293"/>
  <c r="H293"/>
  <c r="G293"/>
  <c r="D293"/>
  <c r="AF292"/>
  <c r="AE292"/>
  <c r="X292"/>
  <c r="W292"/>
  <c r="V292"/>
  <c r="U292"/>
  <c r="T292"/>
  <c r="Q292"/>
  <c r="P292"/>
  <c r="O292"/>
  <c r="K292"/>
  <c r="H292"/>
  <c r="G292"/>
  <c r="D292"/>
  <c r="AF291"/>
  <c r="AE291"/>
  <c r="X291"/>
  <c r="W291"/>
  <c r="V291"/>
  <c r="U291"/>
  <c r="T291"/>
  <c r="Q291"/>
  <c r="P291"/>
  <c r="O291"/>
  <c r="K291"/>
  <c r="H291"/>
  <c r="G291"/>
  <c r="D291"/>
  <c r="AF290"/>
  <c r="AE290"/>
  <c r="X290"/>
  <c r="W290"/>
  <c r="V290"/>
  <c r="U290"/>
  <c r="T290"/>
  <c r="Q290"/>
  <c r="P290"/>
  <c r="O290"/>
  <c r="K290"/>
  <c r="H290"/>
  <c r="G290"/>
  <c r="D290"/>
  <c r="AF289"/>
  <c r="AE289"/>
  <c r="X289"/>
  <c r="W289"/>
  <c r="V289"/>
  <c r="U289"/>
  <c r="T289"/>
  <c r="Q289"/>
  <c r="P289"/>
  <c r="O289"/>
  <c r="K289"/>
  <c r="H289"/>
  <c r="G289"/>
  <c r="D289"/>
  <c r="AF288"/>
  <c r="AE288"/>
  <c r="X288"/>
  <c r="W288"/>
  <c r="V288"/>
  <c r="U288"/>
  <c r="T288"/>
  <c r="Q288"/>
  <c r="P288"/>
  <c r="O288"/>
  <c r="K288"/>
  <c r="H288"/>
  <c r="G288"/>
  <c r="D288"/>
  <c r="AF287"/>
  <c r="AE287"/>
  <c r="X287"/>
  <c r="W287"/>
  <c r="V287"/>
  <c r="U287"/>
  <c r="T287"/>
  <c r="Q287"/>
  <c r="P287"/>
  <c r="O287"/>
  <c r="K287"/>
  <c r="H287"/>
  <c r="G287"/>
  <c r="D287"/>
  <c r="AF286"/>
  <c r="AF285"/>
  <c r="AE285"/>
  <c r="X285"/>
  <c r="W285"/>
  <c r="V285"/>
  <c r="U285"/>
  <c r="T285"/>
  <c r="Q285"/>
  <c r="P285"/>
  <c r="O285"/>
  <c r="K285"/>
  <c r="H285"/>
  <c r="G285"/>
  <c r="D285"/>
  <c r="AF284"/>
  <c r="AF283"/>
  <c r="AE283"/>
  <c r="X283"/>
  <c r="W283"/>
  <c r="V283"/>
  <c r="U283"/>
  <c r="T283"/>
  <c r="Q283"/>
  <c r="P283"/>
  <c r="O283"/>
  <c r="K283"/>
  <c r="H283"/>
  <c r="G283"/>
  <c r="D283"/>
  <c r="AF282"/>
  <c r="AE282"/>
  <c r="X282"/>
  <c r="W282"/>
  <c r="V282"/>
  <c r="U282"/>
  <c r="T282"/>
  <c r="Q282"/>
  <c r="P282"/>
  <c r="O282"/>
  <c r="K282"/>
  <c r="H282"/>
  <c r="G282"/>
  <c r="D282"/>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F276"/>
  <c r="AE276"/>
  <c r="X276"/>
  <c r="W276"/>
  <c r="V276"/>
  <c r="U276"/>
  <c r="T276"/>
  <c r="Q276"/>
  <c r="P276"/>
  <c r="O276"/>
  <c r="K276"/>
  <c r="H276"/>
  <c r="G276"/>
  <c r="D276"/>
  <c r="AF275"/>
  <c r="AE275"/>
  <c r="X275"/>
  <c r="W275"/>
  <c r="V275"/>
  <c r="U275"/>
  <c r="T275"/>
  <c r="Q275"/>
  <c r="P275"/>
  <c r="O275"/>
  <c r="K275"/>
  <c r="H275"/>
  <c r="G275"/>
  <c r="D275"/>
  <c r="AF274"/>
  <c r="AE274"/>
  <c r="X274"/>
  <c r="W274"/>
  <c r="V274"/>
  <c r="U274"/>
  <c r="T274"/>
  <c r="Q274"/>
  <c r="P274"/>
  <c r="O274"/>
  <c r="K274"/>
  <c r="H274"/>
  <c r="G274"/>
  <c r="D274"/>
  <c r="AF273"/>
  <c r="AF272"/>
  <c r="AE272"/>
  <c r="X272"/>
  <c r="W272"/>
  <c r="V272"/>
  <c r="U272"/>
  <c r="T272"/>
  <c r="Q272"/>
  <c r="P272"/>
  <c r="O272"/>
  <c r="K272"/>
  <c r="H272"/>
  <c r="G272"/>
  <c r="D272"/>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F268"/>
  <c r="AE268"/>
  <c r="X268"/>
  <c r="W268"/>
  <c r="V268"/>
  <c r="U268"/>
  <c r="T268"/>
  <c r="Q268"/>
  <c r="P268"/>
  <c r="O268"/>
  <c r="K268"/>
  <c r="H268"/>
  <c r="G268"/>
  <c r="D268"/>
  <c r="AF267"/>
  <c r="AE267"/>
  <c r="X267"/>
  <c r="W267"/>
  <c r="V267"/>
  <c r="U267"/>
  <c r="T267"/>
  <c r="Q267"/>
  <c r="P267"/>
  <c r="O267"/>
  <c r="K267"/>
  <c r="H267"/>
  <c r="G267"/>
  <c r="D267"/>
  <c r="AF266"/>
  <c r="AE266"/>
  <c r="X266"/>
  <c r="W266"/>
  <c r="V266"/>
  <c r="U266"/>
  <c r="T266"/>
  <c r="Q266"/>
  <c r="P266"/>
  <c r="O266"/>
  <c r="K266"/>
  <c r="H266"/>
  <c r="G266"/>
  <c r="D266"/>
  <c r="AF265"/>
  <c r="AE265"/>
  <c r="X265"/>
  <c r="W265"/>
  <c r="V265"/>
  <c r="U265"/>
  <c r="T265"/>
  <c r="Q265"/>
  <c r="P265"/>
  <c r="O265"/>
  <c r="K265"/>
  <c r="H265"/>
  <c r="G265"/>
  <c r="D265"/>
  <c r="AF264"/>
  <c r="AE264"/>
  <c r="X264"/>
  <c r="W264"/>
  <c r="V264"/>
  <c r="U264"/>
  <c r="T264"/>
  <c r="Q264"/>
  <c r="P264"/>
  <c r="O264"/>
  <c r="K264"/>
  <c r="H264"/>
  <c r="G264"/>
  <c r="D264"/>
  <c r="AF263"/>
  <c r="AE263"/>
  <c r="X263"/>
  <c r="W263"/>
  <c r="V263"/>
  <c r="U263"/>
  <c r="T263"/>
  <c r="Q263"/>
  <c r="P263"/>
  <c r="O263"/>
  <c r="K263"/>
  <c r="H263"/>
  <c r="G263"/>
  <c r="D263"/>
  <c r="AF262"/>
  <c r="AE262"/>
  <c r="X262"/>
  <c r="W262"/>
  <c r="V262"/>
  <c r="U262"/>
  <c r="T262"/>
  <c r="Q262"/>
  <c r="P262"/>
  <c r="O262"/>
  <c r="K262"/>
  <c r="H262"/>
  <c r="G262"/>
  <c r="D262"/>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F258"/>
  <c r="AE258"/>
  <c r="X258"/>
  <c r="W258"/>
  <c r="V258"/>
  <c r="U258"/>
  <c r="T258"/>
  <c r="Q258"/>
  <c r="P258"/>
  <c r="O258"/>
  <c r="K258"/>
  <c r="H258"/>
  <c r="G258"/>
  <c r="D258"/>
  <c r="AF257"/>
  <c r="AE257"/>
  <c r="X257"/>
  <c r="W257"/>
  <c r="V257"/>
  <c r="U257"/>
  <c r="T257"/>
  <c r="Q257"/>
  <c r="P257"/>
  <c r="O257"/>
  <c r="K257"/>
  <c r="H257"/>
  <c r="G257"/>
  <c r="D257"/>
  <c r="AF256"/>
  <c r="AE256"/>
  <c r="X256"/>
  <c r="W256"/>
  <c r="V256"/>
  <c r="U256"/>
  <c r="T256"/>
  <c r="Q256"/>
  <c r="P256"/>
  <c r="O256"/>
  <c r="K256"/>
  <c r="H256"/>
  <c r="G256"/>
  <c r="D256"/>
  <c r="AF255"/>
  <c r="AE255"/>
  <c r="X255"/>
  <c r="W255"/>
  <c r="V255"/>
  <c r="U255"/>
  <c r="T255"/>
  <c r="Q255"/>
  <c r="P255"/>
  <c r="O255"/>
  <c r="K255"/>
  <c r="H255"/>
  <c r="G255"/>
  <c r="D255"/>
  <c r="AF254"/>
  <c r="AE254"/>
  <c r="X254"/>
  <c r="W254"/>
  <c r="V254"/>
  <c r="U254"/>
  <c r="T254"/>
  <c r="Q254"/>
  <c r="P254"/>
  <c r="O254"/>
  <c r="K254"/>
  <c r="H254"/>
  <c r="G254"/>
  <c r="D254"/>
  <c r="AF253"/>
  <c r="AE253"/>
  <c r="X253"/>
  <c r="W253"/>
  <c r="V253"/>
  <c r="U253"/>
  <c r="T253"/>
  <c r="Q253"/>
  <c r="P253"/>
  <c r="O253"/>
  <c r="K253"/>
  <c r="H253"/>
  <c r="G253"/>
  <c r="D253"/>
  <c r="AF252"/>
  <c r="AE252"/>
  <c r="X252"/>
  <c r="W252"/>
  <c r="V252"/>
  <c r="U252"/>
  <c r="T252"/>
  <c r="Q252"/>
  <c r="P252"/>
  <c r="O252"/>
  <c r="K252"/>
  <c r="H252"/>
  <c r="G252"/>
  <c r="D252"/>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F248"/>
  <c r="AE248"/>
  <c r="X248"/>
  <c r="W248"/>
  <c r="V248"/>
  <c r="U248"/>
  <c r="T248"/>
  <c r="Q248"/>
  <c r="P248"/>
  <c r="O248"/>
  <c r="K248"/>
  <c r="H248"/>
  <c r="G248"/>
  <c r="D248"/>
  <c r="AF247"/>
  <c r="AE247"/>
  <c r="X247"/>
  <c r="W247"/>
  <c r="V247"/>
  <c r="U247"/>
  <c r="T247"/>
  <c r="Q247"/>
  <c r="P247"/>
  <c r="O247"/>
  <c r="K247"/>
  <c r="H247"/>
  <c r="G247"/>
  <c r="D247"/>
  <c r="AF246"/>
  <c r="AE246"/>
  <c r="X246"/>
  <c r="W246"/>
  <c r="V246"/>
  <c r="U246"/>
  <c r="T246"/>
  <c r="Q246"/>
  <c r="P246"/>
  <c r="O246"/>
  <c r="K246"/>
  <c r="H246"/>
  <c r="G246"/>
  <c r="D246"/>
  <c r="AF245"/>
  <c r="AE245"/>
  <c r="X245"/>
  <c r="W245"/>
  <c r="V245"/>
  <c r="U245"/>
  <c r="T245"/>
  <c r="Q245"/>
  <c r="P245"/>
  <c r="O245"/>
  <c r="K245"/>
  <c r="H245"/>
  <c r="G245"/>
  <c r="D245"/>
  <c r="AF244"/>
  <c r="AE244"/>
  <c r="X244"/>
  <c r="W244"/>
  <c r="V244"/>
  <c r="U244"/>
  <c r="T244"/>
  <c r="Q244"/>
  <c r="P244"/>
  <c r="O244"/>
  <c r="K244"/>
  <c r="H244"/>
  <c r="G244"/>
  <c r="D244"/>
  <c r="AF243"/>
  <c r="AE243"/>
  <c r="X243"/>
  <c r="W243"/>
  <c r="V243"/>
  <c r="U243"/>
  <c r="T243"/>
  <c r="Q243"/>
  <c r="P243"/>
  <c r="O243"/>
  <c r="K243"/>
  <c r="H243"/>
  <c r="G243"/>
  <c r="D243"/>
  <c r="AF242"/>
  <c r="AE242"/>
  <c r="X242"/>
  <c r="W242"/>
  <c r="V242"/>
  <c r="U242"/>
  <c r="T242"/>
  <c r="Q242"/>
  <c r="P242"/>
  <c r="O242"/>
  <c r="K242"/>
  <c r="H242"/>
  <c r="G242"/>
  <c r="D242"/>
  <c r="AF241"/>
  <c r="AE241"/>
  <c r="X241"/>
  <c r="W241"/>
  <c r="V241"/>
  <c r="U241"/>
  <c r="T241"/>
  <c r="Q241"/>
  <c r="P241"/>
  <c r="O241"/>
  <c r="K241"/>
  <c r="H241"/>
  <c r="G241"/>
  <c r="D241"/>
  <c r="AF240"/>
  <c r="AE240"/>
  <c r="X240"/>
  <c r="W240"/>
  <c r="V240"/>
  <c r="U240"/>
  <c r="T240"/>
  <c r="Q240"/>
  <c r="P240"/>
  <c r="O240"/>
  <c r="K240"/>
  <c r="H240"/>
  <c r="G240"/>
  <c r="D240"/>
  <c r="AF239"/>
  <c r="AE239"/>
  <c r="X239"/>
  <c r="W239"/>
  <c r="V239"/>
  <c r="U239"/>
  <c r="T239"/>
  <c r="Q239"/>
  <c r="P239"/>
  <c r="O239"/>
  <c r="K239"/>
  <c r="H239"/>
  <c r="G239"/>
  <c r="D239"/>
  <c r="AF238"/>
  <c r="AE238"/>
  <c r="X238"/>
  <c r="W238"/>
  <c r="V238"/>
  <c r="U238"/>
  <c r="T238"/>
  <c r="Q238"/>
  <c r="P238"/>
  <c r="O238"/>
  <c r="K238"/>
  <c r="H238"/>
  <c r="G238"/>
  <c r="D238"/>
  <c r="AF237"/>
  <c r="AE237"/>
  <c r="X237"/>
  <c r="W237"/>
  <c r="V237"/>
  <c r="U237"/>
  <c r="T237"/>
  <c r="Q237"/>
  <c r="P237"/>
  <c r="O237"/>
  <c r="K237"/>
  <c r="H237"/>
  <c r="G237"/>
  <c r="D237"/>
  <c r="AF236"/>
  <c r="AE236"/>
  <c r="X236"/>
  <c r="W236"/>
  <c r="V236"/>
  <c r="U236"/>
  <c r="T236"/>
  <c r="Q236"/>
  <c r="P236"/>
  <c r="O236"/>
  <c r="K236"/>
  <c r="H236"/>
  <c r="G236"/>
  <c r="D236"/>
  <c r="AF235"/>
  <c r="AE235"/>
  <c r="X235"/>
  <c r="W235"/>
  <c r="V235"/>
  <c r="U235"/>
  <c r="T235"/>
  <c r="Q235"/>
  <c r="P235"/>
  <c r="O235"/>
  <c r="K235"/>
  <c r="H235"/>
  <c r="G235"/>
  <c r="D235"/>
  <c r="AF234"/>
  <c r="AE234"/>
  <c r="X234"/>
  <c r="W234"/>
  <c r="V234"/>
  <c r="U234"/>
  <c r="T234"/>
  <c r="Q234"/>
  <c r="P234"/>
  <c r="O234"/>
  <c r="K234"/>
  <c r="H234"/>
  <c r="G234"/>
  <c r="D234"/>
  <c r="AF233"/>
  <c r="AE233"/>
  <c r="X233"/>
  <c r="W233"/>
  <c r="V233"/>
  <c r="U233"/>
  <c r="T233"/>
  <c r="Q233"/>
  <c r="P233"/>
  <c r="O233"/>
  <c r="K233"/>
  <c r="H233"/>
  <c r="G233"/>
  <c r="D233"/>
  <c r="AF232"/>
  <c r="AE232"/>
  <c r="X232"/>
  <c r="W232"/>
  <c r="V232"/>
  <c r="U232"/>
  <c r="T232"/>
  <c r="Q232"/>
  <c r="P232"/>
  <c r="O232"/>
  <c r="K232"/>
  <c r="H232"/>
  <c r="G232"/>
  <c r="D232"/>
  <c r="AF231"/>
  <c r="AE231"/>
  <c r="X231"/>
  <c r="W231"/>
  <c r="V231"/>
  <c r="U231"/>
  <c r="T231"/>
  <c r="Q231"/>
  <c r="P231"/>
  <c r="O231"/>
  <c r="K231"/>
  <c r="H231"/>
  <c r="G231"/>
  <c r="D231"/>
  <c r="AF230"/>
  <c r="AE230"/>
  <c r="X230"/>
  <c r="W230"/>
  <c r="V230"/>
  <c r="U230"/>
  <c r="T230"/>
  <c r="Q230"/>
  <c r="P230"/>
  <c r="O230"/>
  <c r="K230"/>
  <c r="H230"/>
  <c r="G230"/>
  <c r="D230"/>
  <c r="AF229"/>
  <c r="AE229"/>
  <c r="X229"/>
  <c r="W229"/>
  <c r="V229"/>
  <c r="U229"/>
  <c r="T229"/>
  <c r="Q229"/>
  <c r="P229"/>
  <c r="O229"/>
  <c r="K229"/>
  <c r="H229"/>
  <c r="G229"/>
  <c r="D229"/>
  <c r="AF228"/>
  <c r="AE228"/>
  <c r="X228"/>
  <c r="W228"/>
  <c r="V228"/>
  <c r="U228"/>
  <c r="T228"/>
  <c r="Q228"/>
  <c r="P228"/>
  <c r="O228"/>
  <c r="K228"/>
  <c r="H228"/>
  <c r="G228"/>
  <c r="D228"/>
  <c r="AF227"/>
  <c r="AE227"/>
  <c r="X227"/>
  <c r="W227"/>
  <c r="V227"/>
  <c r="U227"/>
  <c r="T227"/>
  <c r="Q227"/>
  <c r="P227"/>
  <c r="O227"/>
  <c r="K227"/>
  <c r="H227"/>
  <c r="G227"/>
  <c r="D227"/>
  <c r="AF226"/>
  <c r="AE226"/>
  <c r="X226"/>
  <c r="W226"/>
  <c r="V226"/>
  <c r="U226"/>
  <c r="T226"/>
  <c r="Q226"/>
  <c r="P226"/>
  <c r="O226"/>
  <c r="K226"/>
  <c r="H226"/>
  <c r="G226"/>
  <c r="D226"/>
  <c r="AF225"/>
  <c r="AE225"/>
  <c r="X225"/>
  <c r="W225"/>
  <c r="V225"/>
  <c r="U225"/>
  <c r="T225"/>
  <c r="Q225"/>
  <c r="P225"/>
  <c r="O225"/>
  <c r="K225"/>
  <c r="H225"/>
  <c r="G225"/>
  <c r="D225"/>
  <c r="AF224"/>
  <c r="AE224"/>
  <c r="X224"/>
  <c r="W224"/>
  <c r="V224"/>
  <c r="U224"/>
  <c r="T224"/>
  <c r="Q224"/>
  <c r="P224"/>
  <c r="O224"/>
  <c r="K224"/>
  <c r="H224"/>
  <c r="G224"/>
  <c r="D224"/>
  <c r="AF223"/>
  <c r="AE223"/>
  <c r="X223"/>
  <c r="W223"/>
  <c r="V223"/>
  <c r="U223"/>
  <c r="T223"/>
  <c r="Q223"/>
  <c r="P223"/>
  <c r="O223"/>
  <c r="K223"/>
  <c r="H223"/>
  <c r="G223"/>
  <c r="D223"/>
  <c r="AF222"/>
  <c r="AE222"/>
  <c r="X222"/>
  <c r="W222"/>
  <c r="V222"/>
  <c r="U222"/>
  <c r="T222"/>
  <c r="Q222"/>
  <c r="P222"/>
  <c r="O222"/>
  <c r="K222"/>
  <c r="H222"/>
  <c r="G222"/>
  <c r="D222"/>
  <c r="AF221"/>
  <c r="AE221"/>
  <c r="X221"/>
  <c r="W221"/>
  <c r="V221"/>
  <c r="U221"/>
  <c r="T221"/>
  <c r="Q221"/>
  <c r="P221"/>
  <c r="O221"/>
  <c r="K221"/>
  <c r="H221"/>
  <c r="G221"/>
  <c r="D221"/>
  <c r="AF220"/>
  <c r="AE220"/>
  <c r="X220"/>
  <c r="W220"/>
  <c r="V220"/>
  <c r="U220"/>
  <c r="T220"/>
  <c r="Q220"/>
  <c r="P220"/>
  <c r="O220"/>
  <c r="K220"/>
  <c r="H220"/>
  <c r="G220"/>
  <c r="D220"/>
  <c r="AF219"/>
  <c r="AE219"/>
  <c r="X219"/>
  <c r="W219"/>
  <c r="V219"/>
  <c r="U219"/>
  <c r="T219"/>
  <c r="Q219"/>
  <c r="P219"/>
  <c r="O219"/>
  <c r="K219"/>
  <c r="H219"/>
  <c r="G219"/>
  <c r="D219"/>
  <c r="AF218"/>
  <c r="AE218"/>
  <c r="X218"/>
  <c r="W218"/>
  <c r="V218"/>
  <c r="U218"/>
  <c r="T218"/>
  <c r="Q218"/>
  <c r="P218"/>
  <c r="O218"/>
  <c r="K218"/>
  <c r="H218"/>
  <c r="G218"/>
  <c r="D218"/>
  <c r="AF217"/>
  <c r="AE217"/>
  <c r="X217"/>
  <c r="W217"/>
  <c r="V217"/>
  <c r="U217"/>
  <c r="T217"/>
  <c r="Q217"/>
  <c r="P217"/>
  <c r="O217"/>
  <c r="K217"/>
  <c r="H217"/>
  <c r="G217"/>
  <c r="D217"/>
  <c r="AF216"/>
  <c r="AE216"/>
  <c r="X216"/>
  <c r="W216"/>
  <c r="V216"/>
  <c r="U216"/>
  <c r="T216"/>
  <c r="Q216"/>
  <c r="P216"/>
  <c r="O216"/>
  <c r="K216"/>
  <c r="H216"/>
  <c r="G216"/>
  <c r="D216"/>
  <c r="AF215"/>
  <c r="AE215"/>
  <c r="X215"/>
  <c r="W215"/>
  <c r="V215"/>
  <c r="U215"/>
  <c r="T215"/>
  <c r="Q215"/>
  <c r="P215"/>
  <c r="O215"/>
  <c r="K215"/>
  <c r="H215"/>
  <c r="G215"/>
  <c r="D215"/>
  <c r="AF214"/>
  <c r="AE214"/>
  <c r="X214"/>
  <c r="W214"/>
  <c r="V214"/>
  <c r="U214"/>
  <c r="T214"/>
  <c r="Q214"/>
  <c r="P214"/>
  <c r="O214"/>
  <c r="K214"/>
  <c r="H214"/>
  <c r="G214"/>
  <c r="D214"/>
  <c r="AF213"/>
  <c r="AE213"/>
  <c r="X213"/>
  <c r="W213"/>
  <c r="V213"/>
  <c r="U213"/>
  <c r="T213"/>
  <c r="Q213"/>
  <c r="P213"/>
  <c r="O213"/>
  <c r="K213"/>
  <c r="H213"/>
  <c r="G213"/>
  <c r="D213"/>
  <c r="AF212"/>
  <c r="AE212"/>
  <c r="X212"/>
  <c r="W212"/>
  <c r="V212"/>
  <c r="U212"/>
  <c r="T212"/>
  <c r="Q212"/>
  <c r="P212"/>
  <c r="O212"/>
  <c r="K212"/>
  <c r="H212"/>
  <c r="G212"/>
  <c r="D212"/>
  <c r="AF211"/>
  <c r="AE211"/>
  <c r="X211"/>
  <c r="W211"/>
  <c r="V211"/>
  <c r="U211"/>
  <c r="T211"/>
  <c r="Q211"/>
  <c r="P211"/>
  <c r="O211"/>
  <c r="K211"/>
  <c r="H211"/>
  <c r="G211"/>
  <c r="D211"/>
  <c r="AF210"/>
  <c r="AE210"/>
  <c r="X210"/>
  <c r="W210"/>
  <c r="V210"/>
  <c r="U210"/>
  <c r="T210"/>
  <c r="Q210"/>
  <c r="P210"/>
  <c r="O210"/>
  <c r="K210"/>
  <c r="H210"/>
  <c r="G210"/>
  <c r="D210"/>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F205"/>
  <c r="AE205"/>
  <c r="X205"/>
  <c r="W205"/>
  <c r="V205"/>
  <c r="U205"/>
  <c r="T205"/>
  <c r="Q205"/>
  <c r="P205"/>
  <c r="O205"/>
  <c r="K205"/>
  <c r="H205"/>
  <c r="G205"/>
  <c r="D205"/>
  <c r="AF204"/>
  <c r="AE204"/>
  <c r="X204"/>
  <c r="W204"/>
  <c r="V204"/>
  <c r="U204"/>
  <c r="T204"/>
  <c r="Q204"/>
  <c r="P204"/>
  <c r="O204"/>
  <c r="K204"/>
  <c r="H204"/>
  <c r="G204"/>
  <c r="D204"/>
  <c r="AF203"/>
  <c r="AE203"/>
  <c r="X203"/>
  <c r="W203"/>
  <c r="V203"/>
  <c r="U203"/>
  <c r="T203"/>
  <c r="Q203"/>
  <c r="P203"/>
  <c r="O203"/>
  <c r="K203"/>
  <c r="H203"/>
  <c r="G203"/>
  <c r="D203"/>
  <c r="AF202"/>
  <c r="AE202"/>
  <c r="X202"/>
  <c r="W202"/>
  <c r="V202"/>
  <c r="U202"/>
  <c r="T202"/>
  <c r="Q202"/>
  <c r="P202"/>
  <c r="O202"/>
  <c r="K202"/>
  <c r="H202"/>
  <c r="G202"/>
  <c r="D202"/>
  <c r="AF201"/>
  <c r="AE201"/>
  <c r="X201"/>
  <c r="W201"/>
  <c r="V201"/>
  <c r="U201"/>
  <c r="T201"/>
  <c r="Q201"/>
  <c r="P201"/>
  <c r="O201"/>
  <c r="K201"/>
  <c r="H201"/>
  <c r="G201"/>
  <c r="D201"/>
  <c r="AF200"/>
  <c r="AE200"/>
  <c r="X200"/>
  <c r="W200"/>
  <c r="V200"/>
  <c r="U200"/>
  <c r="T200"/>
  <c r="Q200"/>
  <c r="P200"/>
  <c r="O200"/>
  <c r="K200"/>
  <c r="H200"/>
  <c r="G200"/>
  <c r="D200"/>
  <c r="AF199"/>
  <c r="AE199"/>
  <c r="X199"/>
  <c r="W199"/>
  <c r="V199"/>
  <c r="U199"/>
  <c r="T199"/>
  <c r="Q199"/>
  <c r="P199"/>
  <c r="O199"/>
  <c r="K199"/>
  <c r="H199"/>
  <c r="G199"/>
  <c r="D199"/>
  <c r="AF198"/>
  <c r="AE198"/>
  <c r="X198"/>
  <c r="W198"/>
  <c r="V198"/>
  <c r="U198"/>
  <c r="T198"/>
  <c r="Q198"/>
  <c r="P198"/>
  <c r="O198"/>
  <c r="K198"/>
  <c r="H198"/>
  <c r="G198"/>
  <c r="D198"/>
  <c r="AF197"/>
  <c r="AE197"/>
  <c r="X197"/>
  <c r="W197"/>
  <c r="V197"/>
  <c r="U197"/>
  <c r="T197"/>
  <c r="Q197"/>
  <c r="P197"/>
  <c r="O197"/>
  <c r="K197"/>
  <c r="H197"/>
  <c r="G197"/>
  <c r="D197"/>
  <c r="AF196"/>
  <c r="AE196"/>
  <c r="X196"/>
  <c r="W196"/>
  <c r="V196"/>
  <c r="U196"/>
  <c r="T196"/>
  <c r="Q196"/>
  <c r="P196"/>
  <c r="O196"/>
  <c r="K196"/>
  <c r="H196"/>
  <c r="G196"/>
  <c r="D196"/>
  <c r="AF195"/>
  <c r="AE195"/>
  <c r="X195"/>
  <c r="W195"/>
  <c r="V195"/>
  <c r="U195"/>
  <c r="T195"/>
  <c r="Q195"/>
  <c r="P195"/>
  <c r="O195"/>
  <c r="K195"/>
  <c r="H195"/>
  <c r="G195"/>
  <c r="D195"/>
  <c r="AF194"/>
  <c r="AE194"/>
  <c r="X194"/>
  <c r="W194"/>
  <c r="V194"/>
  <c r="U194"/>
  <c r="T194"/>
  <c r="Q194"/>
  <c r="P194"/>
  <c r="O194"/>
  <c r="K194"/>
  <c r="H194"/>
  <c r="G194"/>
  <c r="D194"/>
  <c r="AF193"/>
  <c r="AE193"/>
  <c r="X193"/>
  <c r="W193"/>
  <c r="V193"/>
  <c r="U193"/>
  <c r="T193"/>
  <c r="Q193"/>
  <c r="P193"/>
  <c r="O193"/>
  <c r="K193"/>
  <c r="H193"/>
  <c r="G193"/>
  <c r="D193"/>
  <c r="AF192"/>
  <c r="AE192"/>
  <c r="X192"/>
  <c r="W192"/>
  <c r="V192"/>
  <c r="U192"/>
  <c r="T192"/>
  <c r="Q192"/>
  <c r="P192"/>
  <c r="O192"/>
  <c r="K192"/>
  <c r="H192"/>
  <c r="G192"/>
  <c r="D192"/>
  <c r="AF191"/>
  <c r="AE191"/>
  <c r="X191"/>
  <c r="W191"/>
  <c r="V191"/>
  <c r="U191"/>
  <c r="T191"/>
  <c r="Q191"/>
  <c r="P191"/>
  <c r="O191"/>
  <c r="K191"/>
  <c r="H191"/>
  <c r="G191"/>
  <c r="D191"/>
  <c r="AF190"/>
  <c r="AE190"/>
  <c r="X190"/>
  <c r="W190"/>
  <c r="V190"/>
  <c r="U190"/>
  <c r="T190"/>
  <c r="Q190"/>
  <c r="P190"/>
  <c r="O190"/>
  <c r="K190"/>
  <c r="H190"/>
  <c r="G190"/>
  <c r="D190"/>
  <c r="AF189"/>
  <c r="AE189"/>
  <c r="X189"/>
  <c r="W189"/>
  <c r="V189"/>
  <c r="U189"/>
  <c r="T189"/>
  <c r="Q189"/>
  <c r="P189"/>
  <c r="O189"/>
  <c r="K189"/>
  <c r="H189"/>
  <c r="G189"/>
  <c r="D189"/>
  <c r="AF188"/>
  <c r="AE188"/>
  <c r="X188"/>
  <c r="W188"/>
  <c r="V188"/>
  <c r="U188"/>
  <c r="T188"/>
  <c r="Q188"/>
  <c r="P188"/>
  <c r="O188"/>
  <c r="K188"/>
  <c r="H188"/>
  <c r="G188"/>
  <c r="D188"/>
  <c r="AF187"/>
  <c r="AE187"/>
  <c r="X187"/>
  <c r="W187"/>
  <c r="V187"/>
  <c r="U187"/>
  <c r="T187"/>
  <c r="Q187"/>
  <c r="P187"/>
  <c r="O187"/>
  <c r="K187"/>
  <c r="H187"/>
  <c r="G187"/>
  <c r="D187"/>
  <c r="AF186"/>
  <c r="AE186"/>
  <c r="X186"/>
  <c r="W186"/>
  <c r="V186"/>
  <c r="U186"/>
  <c r="T186"/>
  <c r="Q186"/>
  <c r="P186"/>
  <c r="O186"/>
  <c r="K186"/>
  <c r="H186"/>
  <c r="G186"/>
  <c r="D186"/>
  <c r="AF185"/>
  <c r="AE185"/>
  <c r="X185"/>
  <c r="W185"/>
  <c r="V185"/>
  <c r="U185"/>
  <c r="T185"/>
  <c r="Q185"/>
  <c r="P185"/>
  <c r="O185"/>
  <c r="K185"/>
  <c r="H185"/>
  <c r="G185"/>
  <c r="D185"/>
  <c r="AF184"/>
  <c r="AE184"/>
  <c r="X184"/>
  <c r="W184"/>
  <c r="V184"/>
  <c r="U184"/>
  <c r="T184"/>
  <c r="Q184"/>
  <c r="P184"/>
  <c r="O184"/>
  <c r="K184"/>
  <c r="H184"/>
  <c r="G184"/>
  <c r="D184"/>
  <c r="AF183"/>
  <c r="AE183"/>
  <c r="X183"/>
  <c r="W183"/>
  <c r="V183"/>
  <c r="U183"/>
  <c r="T183"/>
  <c r="Q183"/>
  <c r="P183"/>
  <c r="O183"/>
  <c r="K183"/>
  <c r="H183"/>
  <c r="G183"/>
  <c r="D183"/>
  <c r="AF182"/>
  <c r="AE182"/>
  <c r="X182"/>
  <c r="W182"/>
  <c r="V182"/>
  <c r="U182"/>
  <c r="T182"/>
  <c r="Q182"/>
  <c r="P182"/>
  <c r="O182"/>
  <c r="K182"/>
  <c r="H182"/>
  <c r="G182"/>
  <c r="D182"/>
  <c r="AF181"/>
  <c r="AE181"/>
  <c r="X181"/>
  <c r="W181"/>
  <c r="V181"/>
  <c r="U181"/>
  <c r="T181"/>
  <c r="Q181"/>
  <c r="P181"/>
  <c r="O181"/>
  <c r="K181"/>
  <c r="H181"/>
  <c r="G181"/>
  <c r="D181"/>
  <c r="AF180"/>
  <c r="AE180"/>
  <c r="X180"/>
  <c r="W180"/>
  <c r="V180"/>
  <c r="U180"/>
  <c r="T180"/>
  <c r="Q180"/>
  <c r="P180"/>
  <c r="O180"/>
  <c r="K180"/>
  <c r="H180"/>
  <c r="G180"/>
  <c r="D180"/>
  <c r="AF179"/>
  <c r="AE179"/>
  <c r="X179"/>
  <c r="W179"/>
  <c r="V179"/>
  <c r="U179"/>
  <c r="T179"/>
  <c r="Q179"/>
  <c r="P179"/>
  <c r="O179"/>
  <c r="K179"/>
  <c r="H179"/>
  <c r="G179"/>
  <c r="D179"/>
  <c r="AF178"/>
  <c r="AE178"/>
  <c r="X178"/>
  <c r="W178"/>
  <c r="V178"/>
  <c r="U178"/>
  <c r="T178"/>
  <c r="Q178"/>
  <c r="P178"/>
  <c r="O178"/>
  <c r="K178"/>
  <c r="H178"/>
  <c r="G178"/>
  <c r="D178"/>
  <c r="AF177"/>
  <c r="AE177"/>
  <c r="X177"/>
  <c r="W177"/>
  <c r="V177"/>
  <c r="U177"/>
  <c r="T177"/>
  <c r="Q177"/>
  <c r="P177"/>
  <c r="O177"/>
  <c r="K177"/>
  <c r="H177"/>
  <c r="G177"/>
  <c r="D177"/>
  <c r="AF176"/>
  <c r="AE176"/>
  <c r="X176"/>
  <c r="W176"/>
  <c r="V176"/>
  <c r="U176"/>
  <c r="T176"/>
  <c r="Q176"/>
  <c r="P176"/>
  <c r="O176"/>
  <c r="K176"/>
  <c r="H176"/>
  <c r="G176"/>
  <c r="D176"/>
  <c r="AF175"/>
  <c r="AF174"/>
  <c r="AE174"/>
  <c r="X174"/>
  <c r="W174"/>
  <c r="V174"/>
  <c r="U174"/>
  <c r="T174"/>
  <c r="Q174"/>
  <c r="P174"/>
  <c r="O174"/>
  <c r="K174"/>
  <c r="H174"/>
  <c r="G174"/>
  <c r="D174"/>
  <c r="AF173"/>
  <c r="AE173"/>
  <c r="X173"/>
  <c r="W173"/>
  <c r="V173"/>
  <c r="U173"/>
  <c r="T173"/>
  <c r="Q173"/>
  <c r="P173"/>
  <c r="O173"/>
  <c r="K173"/>
  <c r="H173"/>
  <c r="G173"/>
  <c r="D173"/>
  <c r="AF172"/>
  <c r="AE172"/>
  <c r="X172"/>
  <c r="W172"/>
  <c r="V172"/>
  <c r="U172"/>
  <c r="T172"/>
  <c r="Q172"/>
  <c r="P172"/>
  <c r="O172"/>
  <c r="K172"/>
  <c r="H172"/>
  <c r="G172"/>
  <c r="D172"/>
  <c r="AF171"/>
  <c r="AE171"/>
  <c r="X171"/>
  <c r="W171"/>
  <c r="V171"/>
  <c r="U171"/>
  <c r="T171"/>
  <c r="Q171"/>
  <c r="P171"/>
  <c r="O171"/>
  <c r="K171"/>
  <c r="H171"/>
  <c r="G171"/>
  <c r="D171"/>
  <c r="AF170"/>
  <c r="AE170"/>
  <c r="X170"/>
  <c r="W170"/>
  <c r="V170"/>
  <c r="U170"/>
  <c r="T170"/>
  <c r="Q170"/>
  <c r="P170"/>
  <c r="O170"/>
  <c r="K170"/>
  <c r="H170"/>
  <c r="G170"/>
  <c r="D170"/>
  <c r="AF169"/>
  <c r="AE169"/>
  <c r="X169"/>
  <c r="W169"/>
  <c r="V169"/>
  <c r="U169"/>
  <c r="T169"/>
  <c r="Q169"/>
  <c r="P169"/>
  <c r="O169"/>
  <c r="K169"/>
  <c r="H169"/>
  <c r="G169"/>
  <c r="D169"/>
  <c r="AF168"/>
  <c r="AE168"/>
  <c r="X168"/>
  <c r="W168"/>
  <c r="V168"/>
  <c r="U168"/>
  <c r="T168"/>
  <c r="Q168"/>
  <c r="P168"/>
  <c r="O168"/>
  <c r="K168"/>
  <c r="H168"/>
  <c r="G168"/>
  <c r="D168"/>
  <c r="AF167"/>
  <c r="AE167"/>
  <c r="X167"/>
  <c r="W167"/>
  <c r="V167"/>
  <c r="U167"/>
  <c r="T167"/>
  <c r="Q167"/>
  <c r="P167"/>
  <c r="O167"/>
  <c r="K167"/>
  <c r="H167"/>
  <c r="G167"/>
  <c r="D167"/>
  <c r="AF166"/>
  <c r="AE166"/>
  <c r="X166"/>
  <c r="W166"/>
  <c r="V166"/>
  <c r="U166"/>
  <c r="T166"/>
  <c r="Q166"/>
  <c r="P166"/>
  <c r="O166"/>
  <c r="K166"/>
  <c r="H166"/>
  <c r="G166"/>
  <c r="D166"/>
  <c r="AF165"/>
  <c r="AE165"/>
  <c r="X165"/>
  <c r="W165"/>
  <c r="V165"/>
  <c r="U165"/>
  <c r="T165"/>
  <c r="Q165"/>
  <c r="P165"/>
  <c r="O165"/>
  <c r="K165"/>
  <c r="H165"/>
  <c r="G165"/>
  <c r="D165"/>
  <c r="AF164"/>
  <c r="AE164"/>
  <c r="X164"/>
  <c r="W164"/>
  <c r="V164"/>
  <c r="U164"/>
  <c r="T164"/>
  <c r="Q164"/>
  <c r="P164"/>
  <c r="O164"/>
  <c r="K164"/>
  <c r="H164"/>
  <c r="G164"/>
  <c r="D164"/>
  <c r="AF163"/>
  <c r="AE163"/>
  <c r="X163"/>
  <c r="W163"/>
  <c r="V163"/>
  <c r="U163"/>
  <c r="T163"/>
  <c r="Q163"/>
  <c r="P163"/>
  <c r="O163"/>
  <c r="K163"/>
  <c r="H163"/>
  <c r="G163"/>
  <c r="D163"/>
  <c r="AF162"/>
  <c r="AE162"/>
  <c r="X162"/>
  <c r="W162"/>
  <c r="V162"/>
  <c r="U162"/>
  <c r="T162"/>
  <c r="Q162"/>
  <c r="P162"/>
  <c r="O162"/>
  <c r="K162"/>
  <c r="H162"/>
  <c r="G162"/>
  <c r="D162"/>
  <c r="AF161"/>
  <c r="AE161"/>
  <c r="X161"/>
  <c r="W161"/>
  <c r="V161"/>
  <c r="U161"/>
  <c r="T161"/>
  <c r="Q161"/>
  <c r="P161"/>
  <c r="O161"/>
  <c r="K161"/>
  <c r="H161"/>
  <c r="G161"/>
  <c r="D161"/>
  <c r="AF160"/>
  <c r="AE160"/>
  <c r="X160"/>
  <c r="W160"/>
  <c r="V160"/>
  <c r="U160"/>
  <c r="T160"/>
  <c r="Q160"/>
  <c r="P160"/>
  <c r="O160"/>
  <c r="K160"/>
  <c r="H160"/>
  <c r="G160"/>
  <c r="D160"/>
  <c r="AF159"/>
  <c r="AE159"/>
  <c r="X159"/>
  <c r="W159"/>
  <c r="V159"/>
  <c r="U159"/>
  <c r="T159"/>
  <c r="Q159"/>
  <c r="P159"/>
  <c r="O159"/>
  <c r="K159"/>
  <c r="H159"/>
  <c r="G159"/>
  <c r="D159"/>
  <c r="AF158"/>
  <c r="AE158"/>
  <c r="X158"/>
  <c r="W158"/>
  <c r="V158"/>
  <c r="U158"/>
  <c r="T158"/>
  <c r="Q158"/>
  <c r="P158"/>
  <c r="O158"/>
  <c r="K158"/>
  <c r="H158"/>
  <c r="G158"/>
  <c r="D158"/>
  <c r="AF157"/>
  <c r="AE157"/>
  <c r="X157"/>
  <c r="W157"/>
  <c r="V157"/>
  <c r="U157"/>
  <c r="T157"/>
  <c r="Q157"/>
  <c r="P157"/>
  <c r="O157"/>
  <c r="K157"/>
  <c r="H157"/>
  <c r="G157"/>
  <c r="D157"/>
  <c r="AF156"/>
  <c r="AE156"/>
  <c r="X156"/>
  <c r="W156"/>
  <c r="V156"/>
  <c r="U156"/>
  <c r="T156"/>
  <c r="Q156"/>
  <c r="P156"/>
  <c r="O156"/>
  <c r="K156"/>
  <c r="H156"/>
  <c r="G156"/>
  <c r="D156"/>
  <c r="AF155"/>
  <c r="AE155"/>
  <c r="X155"/>
  <c r="W155"/>
  <c r="V155"/>
  <c r="U155"/>
  <c r="T155"/>
  <c r="Q155"/>
  <c r="P155"/>
  <c r="O155"/>
  <c r="K155"/>
  <c r="H155"/>
  <c r="G155"/>
  <c r="D155"/>
  <c r="AF154"/>
  <c r="AE154"/>
  <c r="X154"/>
  <c r="W154"/>
  <c r="V154"/>
  <c r="U154"/>
  <c r="T154"/>
  <c r="Q154"/>
  <c r="P154"/>
  <c r="O154"/>
  <c r="K154"/>
  <c r="H154"/>
  <c r="G154"/>
  <c r="D154"/>
  <c r="AF153"/>
  <c r="AE153"/>
  <c r="X153"/>
  <c r="W153"/>
  <c r="V153"/>
  <c r="U153"/>
  <c r="T153"/>
  <c r="Q153"/>
  <c r="P153"/>
  <c r="O153"/>
  <c r="K153"/>
  <c r="H153"/>
  <c r="G153"/>
  <c r="D153"/>
  <c r="AF152"/>
  <c r="AE152"/>
  <c r="X152"/>
  <c r="W152"/>
  <c r="V152"/>
  <c r="U152"/>
  <c r="T152"/>
  <c r="Q152"/>
  <c r="P152"/>
  <c r="O152"/>
  <c r="K152"/>
  <c r="H152"/>
  <c r="G152"/>
  <c r="D152"/>
  <c r="AF151"/>
  <c r="AE151"/>
  <c r="X151"/>
  <c r="W151"/>
  <c r="V151"/>
  <c r="U151"/>
  <c r="T151"/>
  <c r="Q151"/>
  <c r="P151"/>
  <c r="O151"/>
  <c r="K151"/>
  <c r="H151"/>
  <c r="G151"/>
  <c r="D151"/>
  <c r="AF150"/>
  <c r="AE150"/>
  <c r="X150"/>
  <c r="W150"/>
  <c r="V150"/>
  <c r="U150"/>
  <c r="T150"/>
  <c r="Q150"/>
  <c r="P150"/>
  <c r="O150"/>
  <c r="K150"/>
  <c r="H150"/>
  <c r="G150"/>
  <c r="D150"/>
  <c r="AF149"/>
  <c r="AE149"/>
  <c r="X149"/>
  <c r="W149"/>
  <c r="V149"/>
  <c r="U149"/>
  <c r="T149"/>
  <c r="Q149"/>
  <c r="P149"/>
  <c r="O149"/>
  <c r="K149"/>
  <c r="H149"/>
  <c r="G149"/>
  <c r="D149"/>
  <c r="AF148"/>
  <c r="AE148"/>
  <c r="X148"/>
  <c r="W148"/>
  <c r="V148"/>
  <c r="U148"/>
  <c r="T148"/>
  <c r="Q148"/>
  <c r="P148"/>
  <c r="O148"/>
  <c r="K148"/>
  <c r="H148"/>
  <c r="G148"/>
  <c r="D148"/>
  <c r="AF147"/>
  <c r="AE147"/>
  <c r="X147"/>
  <c r="W147"/>
  <c r="V147"/>
  <c r="U147"/>
  <c r="T147"/>
  <c r="Q147"/>
  <c r="P147"/>
  <c r="O147"/>
  <c r="K147"/>
  <c r="H147"/>
  <c r="G147"/>
  <c r="D147"/>
  <c r="AF146"/>
  <c r="AE146"/>
  <c r="X146"/>
  <c r="W146"/>
  <c r="V146"/>
  <c r="U146"/>
  <c r="T146"/>
  <c r="Q146"/>
  <c r="P146"/>
  <c r="O146"/>
  <c r="K146"/>
  <c r="H146"/>
  <c r="G146"/>
  <c r="D146"/>
  <c r="AF145"/>
  <c r="AE145"/>
  <c r="X145"/>
  <c r="W145"/>
  <c r="V145"/>
  <c r="U145"/>
  <c r="T145"/>
  <c r="Q145"/>
  <c r="P145"/>
  <c r="O145"/>
  <c r="K145"/>
  <c r="H145"/>
  <c r="G145"/>
  <c r="D145"/>
  <c r="AF144"/>
  <c r="AE144"/>
  <c r="X144"/>
  <c r="W144"/>
  <c r="V144"/>
  <c r="U144"/>
  <c r="T144"/>
  <c r="Q144"/>
  <c r="P144"/>
  <c r="O144"/>
  <c r="K144"/>
  <c r="H144"/>
  <c r="G144"/>
  <c r="D144"/>
  <c r="AF143"/>
  <c r="AE143"/>
  <c r="X143"/>
  <c r="W143"/>
  <c r="V143"/>
  <c r="U143"/>
  <c r="T143"/>
  <c r="Q143"/>
  <c r="P143"/>
  <c r="O143"/>
  <c r="K143"/>
  <c r="H143"/>
  <c r="G143"/>
  <c r="D143"/>
  <c r="AF142"/>
  <c r="AE142"/>
  <c r="X142"/>
  <c r="W142"/>
  <c r="V142"/>
  <c r="U142"/>
  <c r="T142"/>
  <c r="Q142"/>
  <c r="P142"/>
  <c r="O142"/>
  <c r="K142"/>
  <c r="H142"/>
  <c r="G142"/>
  <c r="D142"/>
  <c r="AF141"/>
  <c r="AE141"/>
  <c r="X141"/>
  <c r="W141"/>
  <c r="V141"/>
  <c r="U141"/>
  <c r="T141"/>
  <c r="Q141"/>
  <c r="P141"/>
  <c r="O141"/>
  <c r="K141"/>
  <c r="H141"/>
  <c r="G141"/>
  <c r="D14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F137"/>
  <c r="AE137"/>
  <c r="X137"/>
  <c r="W137"/>
  <c r="V137"/>
  <c r="U137"/>
  <c r="T137"/>
  <c r="Q137"/>
  <c r="P137"/>
  <c r="O137"/>
  <c r="K137"/>
  <c r="H137"/>
  <c r="G137"/>
  <c r="D137"/>
  <c r="AF136"/>
  <c r="AE136"/>
  <c r="X136"/>
  <c r="W136"/>
  <c r="V136"/>
  <c r="U136"/>
  <c r="T136"/>
  <c r="Q136"/>
  <c r="P136"/>
  <c r="O136"/>
  <c r="K136"/>
  <c r="H136"/>
  <c r="G136"/>
  <c r="D136"/>
  <c r="AF135"/>
  <c r="AE135"/>
  <c r="X135"/>
  <c r="W135"/>
  <c r="V135"/>
  <c r="U135"/>
  <c r="T135"/>
  <c r="Q135"/>
  <c r="P135"/>
  <c r="O135"/>
  <c r="K135"/>
  <c r="H135"/>
  <c r="G135"/>
  <c r="D135"/>
  <c r="AF134"/>
  <c r="AE134"/>
  <c r="X134"/>
  <c r="W134"/>
  <c r="V134"/>
  <c r="U134"/>
  <c r="T134"/>
  <c r="Q134"/>
  <c r="P134"/>
  <c r="O134"/>
  <c r="K134"/>
  <c r="H134"/>
  <c r="G134"/>
  <c r="D134"/>
  <c r="AF133"/>
  <c r="AE133"/>
  <c r="X133"/>
  <c r="W133"/>
  <c r="V133"/>
  <c r="U133"/>
  <c r="T133"/>
  <c r="Q133"/>
  <c r="P133"/>
  <c r="O133"/>
  <c r="K133"/>
  <c r="H133"/>
  <c r="G133"/>
  <c r="D133"/>
  <c r="AF132"/>
  <c r="AE132"/>
  <c r="X132"/>
  <c r="W132"/>
  <c r="V132"/>
  <c r="U132"/>
  <c r="T132"/>
  <c r="Q132"/>
  <c r="P132"/>
  <c r="O132"/>
  <c r="K132"/>
  <c r="H132"/>
  <c r="G132"/>
  <c r="D132"/>
  <c r="AF131"/>
  <c r="AE131"/>
  <c r="X131"/>
  <c r="W131"/>
  <c r="V131"/>
  <c r="U131"/>
  <c r="T131"/>
  <c r="Q131"/>
  <c r="P131"/>
  <c r="O131"/>
  <c r="K131"/>
  <c r="H131"/>
  <c r="G131"/>
  <c r="D131"/>
  <c r="AF130"/>
  <c r="AE130"/>
  <c r="X130"/>
  <c r="W130"/>
  <c r="V130"/>
  <c r="U130"/>
  <c r="T130"/>
  <c r="Q130"/>
  <c r="P130"/>
  <c r="O130"/>
  <c r="K130"/>
  <c r="H130"/>
  <c r="G130"/>
  <c r="D130"/>
  <c r="AF129"/>
  <c r="AE129"/>
  <c r="X129"/>
  <c r="W129"/>
  <c r="V129"/>
  <c r="U129"/>
  <c r="T129"/>
  <c r="Q129"/>
  <c r="P129"/>
  <c r="O129"/>
  <c r="K129"/>
  <c r="H129"/>
  <c r="G129"/>
  <c r="D129"/>
  <c r="AF128"/>
  <c r="AE128"/>
  <c r="X128"/>
  <c r="W128"/>
  <c r="V128"/>
  <c r="U128"/>
  <c r="T128"/>
  <c r="Q128"/>
  <c r="P128"/>
  <c r="O128"/>
  <c r="K128"/>
  <c r="H128"/>
  <c r="G128"/>
  <c r="D128"/>
  <c r="AF127"/>
  <c r="AE127"/>
  <c r="X127"/>
  <c r="W127"/>
  <c r="V127"/>
  <c r="U127"/>
  <c r="T127"/>
  <c r="Q127"/>
  <c r="P127"/>
  <c r="O127"/>
  <c r="K127"/>
  <c r="H127"/>
  <c r="G127"/>
  <c r="D127"/>
  <c r="AF126"/>
  <c r="AE126"/>
  <c r="X126"/>
  <c r="W126"/>
  <c r="V126"/>
  <c r="U126"/>
  <c r="T126"/>
  <c r="Q126"/>
  <c r="P126"/>
  <c r="O126"/>
  <c r="K126"/>
  <c r="H126"/>
  <c r="G126"/>
  <c r="D126"/>
  <c r="AF125"/>
  <c r="AE125"/>
  <c r="X125"/>
  <c r="W125"/>
  <c r="V125"/>
  <c r="U125"/>
  <c r="T125"/>
  <c r="Q125"/>
  <c r="P125"/>
  <c r="O125"/>
  <c r="K125"/>
  <c r="H125"/>
  <c r="G125"/>
  <c r="D125"/>
  <c r="AF124"/>
  <c r="AE124"/>
  <c r="X124"/>
  <c r="W124"/>
  <c r="V124"/>
  <c r="U124"/>
  <c r="T124"/>
  <c r="Q124"/>
  <c r="P124"/>
  <c r="O124"/>
  <c r="K124"/>
  <c r="H124"/>
  <c r="G124"/>
  <c r="D124"/>
  <c r="AF123"/>
  <c r="AE123"/>
  <c r="X123"/>
  <c r="W123"/>
  <c r="V123"/>
  <c r="U123"/>
  <c r="T123"/>
  <c r="Q123"/>
  <c r="P123"/>
  <c r="O123"/>
  <c r="K123"/>
  <c r="H123"/>
  <c r="G123"/>
  <c r="D123"/>
  <c r="AF122"/>
  <c r="AE122"/>
  <c r="X122"/>
  <c r="W122"/>
  <c r="V122"/>
  <c r="U122"/>
  <c r="T122"/>
  <c r="Q122"/>
  <c r="P122"/>
  <c r="O122"/>
  <c r="K122"/>
  <c r="H122"/>
  <c r="G122"/>
  <c r="D122"/>
  <c r="AF121"/>
  <c r="AE121"/>
  <c r="X121"/>
  <c r="W121"/>
  <c r="V121"/>
  <c r="U121"/>
  <c r="T121"/>
  <c r="Q121"/>
  <c r="P121"/>
  <c r="O121"/>
  <c r="K121"/>
  <c r="H121"/>
  <c r="G121"/>
  <c r="D121"/>
  <c r="AF120"/>
  <c r="AE120"/>
  <c r="X120"/>
  <c r="W120"/>
  <c r="V120"/>
  <c r="U120"/>
  <c r="T120"/>
  <c r="Q120"/>
  <c r="P120"/>
  <c r="O120"/>
  <c r="K120"/>
  <c r="H120"/>
  <c r="G120"/>
  <c r="D120"/>
  <c r="AF119"/>
  <c r="AE119"/>
  <c r="X119"/>
  <c r="W119"/>
  <c r="V119"/>
  <c r="U119"/>
  <c r="T119"/>
  <c r="Q119"/>
  <c r="P119"/>
  <c r="O119"/>
  <c r="K119"/>
  <c r="H119"/>
  <c r="G119"/>
  <c r="D119"/>
  <c r="AF118"/>
  <c r="AE118"/>
  <c r="X118"/>
  <c r="W118"/>
  <c r="V118"/>
  <c r="U118"/>
  <c r="T118"/>
  <c r="Q118"/>
  <c r="P118"/>
  <c r="O118"/>
  <c r="K118"/>
  <c r="H118"/>
  <c r="G118"/>
  <c r="D118"/>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F114"/>
  <c r="AE114"/>
  <c r="X114"/>
  <c r="W114"/>
  <c r="V114"/>
  <c r="U114"/>
  <c r="T114"/>
  <c r="Q114"/>
  <c r="P114"/>
  <c r="O114"/>
  <c r="K114"/>
  <c r="H114"/>
  <c r="G114"/>
  <c r="D114"/>
  <c r="AF113"/>
  <c r="AE113"/>
  <c r="X113"/>
  <c r="W113"/>
  <c r="V113"/>
  <c r="U113"/>
  <c r="T113"/>
  <c r="Q113"/>
  <c r="P113"/>
  <c r="O113"/>
  <c r="K113"/>
  <c r="H113"/>
  <c r="G113"/>
  <c r="D113"/>
  <c r="AF112"/>
  <c r="AE112"/>
  <c r="X112"/>
  <c r="W112"/>
  <c r="V112"/>
  <c r="U112"/>
  <c r="T112"/>
  <c r="Q112"/>
  <c r="P112"/>
  <c r="O112"/>
  <c r="K112"/>
  <c r="H112"/>
  <c r="G112"/>
  <c r="D112"/>
  <c r="AF111"/>
  <c r="AE111"/>
  <c r="X111"/>
  <c r="W111"/>
  <c r="V111"/>
  <c r="U111"/>
  <c r="T111"/>
  <c r="Q111"/>
  <c r="P111"/>
  <c r="O111"/>
  <c r="K111"/>
  <c r="H111"/>
  <c r="G111"/>
  <c r="D111"/>
  <c r="AF110"/>
  <c r="AE110"/>
  <c r="X110"/>
  <c r="W110"/>
  <c r="V110"/>
  <c r="U110"/>
  <c r="T110"/>
  <c r="Q110"/>
  <c r="P110"/>
  <c r="O110"/>
  <c r="K110"/>
  <c r="H110"/>
  <c r="G110"/>
  <c r="D110"/>
  <c r="AF109"/>
  <c r="AE109"/>
  <c r="X109"/>
  <c r="W109"/>
  <c r="V109"/>
  <c r="U109"/>
  <c r="T109"/>
  <c r="Q109"/>
  <c r="P109"/>
  <c r="O109"/>
  <c r="K109"/>
  <c r="H109"/>
  <c r="G109"/>
  <c r="D109"/>
  <c r="AF108"/>
  <c r="AE108"/>
  <c r="X108"/>
  <c r="W108"/>
  <c r="V108"/>
  <c r="U108"/>
  <c r="T108"/>
  <c r="Q108"/>
  <c r="P108"/>
  <c r="O108"/>
  <c r="K108"/>
  <c r="H108"/>
  <c r="G108"/>
  <c r="D108"/>
  <c r="AF107"/>
  <c r="AE107"/>
  <c r="X107"/>
  <c r="W107"/>
  <c r="V107"/>
  <c r="U107"/>
  <c r="T107"/>
  <c r="Q107"/>
  <c r="P107"/>
  <c r="O107"/>
  <c r="K107"/>
  <c r="H107"/>
  <c r="G107"/>
  <c r="D107"/>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F103"/>
  <c r="AE103"/>
  <c r="X103"/>
  <c r="W103"/>
  <c r="V103"/>
  <c r="U103"/>
  <c r="T103"/>
  <c r="Q103"/>
  <c r="P103"/>
  <c r="O103"/>
  <c r="K103"/>
  <c r="H103"/>
  <c r="G103"/>
  <c r="D103"/>
  <c r="AF102"/>
  <c r="AE102"/>
  <c r="X102"/>
  <c r="W102"/>
  <c r="V102"/>
  <c r="U102"/>
  <c r="T102"/>
  <c r="Q102"/>
  <c r="P102"/>
  <c r="O102"/>
  <c r="K102"/>
  <c r="H102"/>
  <c r="G102"/>
  <c r="D102"/>
  <c r="AF101"/>
  <c r="AE101"/>
  <c r="X101"/>
  <c r="W101"/>
  <c r="V101"/>
  <c r="U101"/>
  <c r="T101"/>
  <c r="Q101"/>
  <c r="P101"/>
  <c r="O101"/>
  <c r="K101"/>
  <c r="H101"/>
  <c r="G101"/>
  <c r="D101"/>
  <c r="AF100"/>
  <c r="AE100"/>
  <c r="X100"/>
  <c r="W100"/>
  <c r="V100"/>
  <c r="U100"/>
  <c r="T100"/>
  <c r="Q100"/>
  <c r="P100"/>
  <c r="O100"/>
  <c r="K100"/>
  <c r="H100"/>
  <c r="G100"/>
  <c r="D100"/>
  <c r="AF99"/>
  <c r="AE99"/>
  <c r="X99"/>
  <c r="W99"/>
  <c r="V99"/>
  <c r="U99"/>
  <c r="T99"/>
  <c r="Q99"/>
  <c r="P99"/>
  <c r="O99"/>
  <c r="K99"/>
  <c r="H99"/>
  <c r="G99"/>
  <c r="D99"/>
  <c r="AF98"/>
  <c r="AE98"/>
  <c r="X98"/>
  <c r="W98"/>
  <c r="V98"/>
  <c r="U98"/>
  <c r="T98"/>
  <c r="Q98"/>
  <c r="P98"/>
  <c r="O98"/>
  <c r="K98"/>
  <c r="H98"/>
  <c r="G98"/>
  <c r="D98"/>
  <c r="AF97"/>
  <c r="AE97"/>
  <c r="X97"/>
  <c r="W97"/>
  <c r="V97"/>
  <c r="U97"/>
  <c r="T97"/>
  <c r="Q97"/>
  <c r="P97"/>
  <c r="O97"/>
  <c r="K97"/>
  <c r="H97"/>
  <c r="G97"/>
  <c r="D97"/>
  <c r="AF96"/>
  <c r="AE96"/>
  <c r="X96"/>
  <c r="W96"/>
  <c r="V96"/>
  <c r="U96"/>
  <c r="T96"/>
  <c r="Q96"/>
  <c r="P96"/>
  <c r="O96"/>
  <c r="K96"/>
  <c r="H96"/>
  <c r="G96"/>
  <c r="D96"/>
  <c r="AF95"/>
  <c r="AE95"/>
  <c r="X95"/>
  <c r="W95"/>
  <c r="V95"/>
  <c r="U95"/>
  <c r="T95"/>
  <c r="Q95"/>
  <c r="P95"/>
  <c r="O95"/>
  <c r="K95"/>
  <c r="H95"/>
  <c r="G95"/>
  <c r="D95"/>
  <c r="AF94"/>
  <c r="AE94"/>
  <c r="X94"/>
  <c r="W94"/>
  <c r="V94"/>
  <c r="U94"/>
  <c r="T94"/>
  <c r="Q94"/>
  <c r="P94"/>
  <c r="O94"/>
  <c r="K94"/>
  <c r="H94"/>
  <c r="G94"/>
  <c r="D94"/>
  <c r="AF93"/>
  <c r="AE93"/>
  <c r="X93"/>
  <c r="W93"/>
  <c r="V93"/>
  <c r="U93"/>
  <c r="T93"/>
  <c r="Q93"/>
  <c r="P93"/>
  <c r="O93"/>
  <c r="K93"/>
  <c r="H93"/>
  <c r="G93"/>
  <c r="D93"/>
  <c r="AF92"/>
  <c r="AE92"/>
  <c r="X92"/>
  <c r="W92"/>
  <c r="V92"/>
  <c r="U92"/>
  <c r="T92"/>
  <c r="Q92"/>
  <c r="P92"/>
  <c r="O92"/>
  <c r="K92"/>
  <c r="H92"/>
  <c r="G92"/>
  <c r="D92"/>
  <c r="AF91"/>
  <c r="AE91"/>
  <c r="X91"/>
  <c r="W91"/>
  <c r="V91"/>
  <c r="U91"/>
  <c r="T91"/>
  <c r="Q91"/>
  <c r="P91"/>
  <c r="O91"/>
  <c r="K91"/>
  <c r="H91"/>
  <c r="G91"/>
  <c r="D91"/>
  <c r="AF90"/>
  <c r="AE90"/>
  <c r="X90"/>
  <c r="W90"/>
  <c r="V90"/>
  <c r="U90"/>
  <c r="T90"/>
  <c r="Q90"/>
  <c r="P90"/>
  <c r="O90"/>
  <c r="K90"/>
  <c r="H90"/>
  <c r="G90"/>
  <c r="D90"/>
  <c r="AF89"/>
  <c r="AE89"/>
  <c r="X89"/>
  <c r="W89"/>
  <c r="V89"/>
  <c r="U89"/>
  <c r="T89"/>
  <c r="Q89"/>
  <c r="P89"/>
  <c r="O89"/>
  <c r="K89"/>
  <c r="H89"/>
  <c r="G89"/>
  <c r="D89"/>
  <c r="AF88"/>
  <c r="AE88"/>
  <c r="X88"/>
  <c r="W88"/>
  <c r="V88"/>
  <c r="U88"/>
  <c r="T88"/>
  <c r="Q88"/>
  <c r="P88"/>
  <c r="O88"/>
  <c r="K88"/>
  <c r="H88"/>
  <c r="G88"/>
  <c r="D88"/>
  <c r="AF87"/>
  <c r="AE87"/>
  <c r="X87"/>
  <c r="W87"/>
  <c r="V87"/>
  <c r="U87"/>
  <c r="T87"/>
  <c r="Q87"/>
  <c r="P87"/>
  <c r="O87"/>
  <c r="K87"/>
  <c r="H87"/>
  <c r="G87"/>
  <c r="D87"/>
  <c r="AF86"/>
  <c r="AE86"/>
  <c r="X86"/>
  <c r="W86"/>
  <c r="V86"/>
  <c r="U86"/>
  <c r="T86"/>
  <c r="Q86"/>
  <c r="P86"/>
  <c r="O86"/>
  <c r="K86"/>
  <c r="H86"/>
  <c r="G86"/>
  <c r="D86"/>
  <c r="AF85"/>
  <c r="AE85"/>
  <c r="X85"/>
  <c r="W85"/>
  <c r="V85"/>
  <c r="U85"/>
  <c r="T85"/>
  <c r="Q85"/>
  <c r="P85"/>
  <c r="O85"/>
  <c r="K85"/>
  <c r="H85"/>
  <c r="G85"/>
  <c r="D85"/>
  <c r="AF84"/>
  <c r="AE84"/>
  <c r="X84"/>
  <c r="W84"/>
  <c r="V84"/>
  <c r="U84"/>
  <c r="T84"/>
  <c r="Q84"/>
  <c r="P84"/>
  <c r="O84"/>
  <c r="K84"/>
  <c r="H84"/>
  <c r="G84"/>
  <c r="D84"/>
  <c r="AF83"/>
  <c r="AE83"/>
  <c r="X83"/>
  <c r="W83"/>
  <c r="V83"/>
  <c r="U83"/>
  <c r="T83"/>
  <c r="Q83"/>
  <c r="P83"/>
  <c r="O83"/>
  <c r="K83"/>
  <c r="H83"/>
  <c r="G83"/>
  <c r="D83"/>
  <c r="AF82"/>
  <c r="AE82"/>
  <c r="X82"/>
  <c r="W82"/>
  <c r="V82"/>
  <c r="U82"/>
  <c r="T82"/>
  <c r="Q82"/>
  <c r="P82"/>
  <c r="O82"/>
  <c r="K82"/>
  <c r="H82"/>
  <c r="G82"/>
  <c r="D82"/>
  <c r="AF81"/>
  <c r="AE81"/>
  <c r="X81"/>
  <c r="W81"/>
  <c r="V81"/>
  <c r="U81"/>
  <c r="T81"/>
  <c r="Q81"/>
  <c r="P81"/>
  <c r="O81"/>
  <c r="K81"/>
  <c r="H81"/>
  <c r="G81"/>
  <c r="D81"/>
  <c r="AF80"/>
  <c r="AE80"/>
  <c r="X80"/>
  <c r="W80"/>
  <c r="V80"/>
  <c r="U80"/>
  <c r="T80"/>
  <c r="Q80"/>
  <c r="P80"/>
  <c r="O80"/>
  <c r="K80"/>
  <c r="H80"/>
  <c r="G80"/>
  <c r="D80"/>
  <c r="AF79"/>
  <c r="AE79"/>
  <c r="X79"/>
  <c r="W79"/>
  <c r="V79"/>
  <c r="U79"/>
  <c r="T79"/>
  <c r="Q79"/>
  <c r="P79"/>
  <c r="O79"/>
  <c r="K79"/>
  <c r="H79"/>
  <c r="G79"/>
  <c r="D79"/>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F70"/>
  <c r="AE70"/>
  <c r="X70"/>
  <c r="W70"/>
  <c r="V70"/>
  <c r="U70"/>
  <c r="T70"/>
  <c r="Q70"/>
  <c r="P70"/>
  <c r="O70"/>
  <c r="K70"/>
  <c r="H70"/>
  <c r="G70"/>
  <c r="D70"/>
  <c r="AF69"/>
  <c r="AE69"/>
  <c r="X69"/>
  <c r="W69"/>
  <c r="V69"/>
  <c r="U69"/>
  <c r="T69"/>
  <c r="Q69"/>
  <c r="P69"/>
  <c r="O69"/>
  <c r="K69"/>
  <c r="H69"/>
  <c r="G69"/>
  <c r="D69"/>
  <c r="AF68"/>
  <c r="AE68"/>
  <c r="X68"/>
  <c r="W68"/>
  <c r="V68"/>
  <c r="U68"/>
  <c r="T68"/>
  <c r="Q68"/>
  <c r="P68"/>
  <c r="O68"/>
  <c r="K68"/>
  <c r="H68"/>
  <c r="G68"/>
  <c r="D68"/>
  <c r="AF67"/>
  <c r="AE67"/>
  <c r="X67"/>
  <c r="W67"/>
  <c r="V67"/>
  <c r="U67"/>
  <c r="T67"/>
  <c r="Q67"/>
  <c r="P67"/>
  <c r="O67"/>
  <c r="K67"/>
  <c r="H67"/>
  <c r="G67"/>
  <c r="D67"/>
  <c r="AF66"/>
  <c r="AE66"/>
  <c r="X66"/>
  <c r="W66"/>
  <c r="V66"/>
  <c r="U66"/>
  <c r="T66"/>
  <c r="Q66"/>
  <c r="P66"/>
  <c r="O66"/>
  <c r="K66"/>
  <c r="H66"/>
  <c r="G66"/>
  <c r="D66"/>
  <c r="AF65"/>
  <c r="AE65"/>
  <c r="X65"/>
  <c r="W65"/>
  <c r="V65"/>
  <c r="U65"/>
  <c r="T65"/>
  <c r="Q65"/>
  <c r="P65"/>
  <c r="O65"/>
  <c r="K65"/>
  <c r="H65"/>
  <c r="G65"/>
  <c r="D65"/>
  <c r="AF64"/>
  <c r="AE64"/>
  <c r="X64"/>
  <c r="W64"/>
  <c r="V64"/>
  <c r="U64"/>
  <c r="T64"/>
  <c r="Q64"/>
  <c r="P64"/>
  <c r="O64"/>
  <c r="K64"/>
  <c r="H64"/>
  <c r="G64"/>
  <c r="D64"/>
  <c r="AF63"/>
  <c r="AE63"/>
  <c r="X63"/>
  <c r="W63"/>
  <c r="V63"/>
  <c r="U63"/>
  <c r="T63"/>
  <c r="Q63"/>
  <c r="P63"/>
  <c r="O63"/>
  <c r="K63"/>
  <c r="H63"/>
  <c r="G63"/>
  <c r="D63"/>
  <c r="AF62"/>
  <c r="AE62"/>
  <c r="X62"/>
  <c r="W62"/>
  <c r="V62"/>
  <c r="U62"/>
  <c r="T62"/>
  <c r="Q62"/>
  <c r="P62"/>
  <c r="O62"/>
  <c r="K62"/>
  <c r="H62"/>
  <c r="G62"/>
  <c r="D62"/>
  <c r="AF61"/>
  <c r="AE61"/>
  <c r="X61"/>
  <c r="W61"/>
  <c r="V61"/>
  <c r="U61"/>
  <c r="T61"/>
  <c r="Q61"/>
  <c r="P61"/>
  <c r="O61"/>
  <c r="K61"/>
  <c r="H61"/>
  <c r="G61"/>
  <c r="D61"/>
  <c r="AF60"/>
  <c r="AE60"/>
  <c r="X60"/>
  <c r="W60"/>
  <c r="V60"/>
  <c r="U60"/>
  <c r="T60"/>
  <c r="Q60"/>
  <c r="P60"/>
  <c r="O60"/>
  <c r="K60"/>
  <c r="H60"/>
  <c r="G60"/>
  <c r="D60"/>
  <c r="AF59"/>
  <c r="AE59"/>
  <c r="X59"/>
  <c r="W59"/>
  <c r="V59"/>
  <c r="U59"/>
  <c r="T59"/>
  <c r="Q59"/>
  <c r="P59"/>
  <c r="O59"/>
  <c r="K59"/>
  <c r="H59"/>
  <c r="G59"/>
  <c r="D59"/>
  <c r="AF58"/>
  <c r="AE58"/>
  <c r="X58"/>
  <c r="W58"/>
  <c r="V58"/>
  <c r="U58"/>
  <c r="T58"/>
  <c r="Q58"/>
  <c r="P58"/>
  <c r="O58"/>
  <c r="K58"/>
  <c r="H58"/>
  <c r="G58"/>
  <c r="D58"/>
  <c r="AF57"/>
  <c r="AE57"/>
  <c r="X57"/>
  <c r="W57"/>
  <c r="V57"/>
  <c r="U57"/>
  <c r="T57"/>
  <c r="Q57"/>
  <c r="P57"/>
  <c r="O57"/>
  <c r="K57"/>
  <c r="H57"/>
  <c r="G57"/>
  <c r="D57"/>
  <c r="AF56"/>
  <c r="AE56"/>
  <c r="X56"/>
  <c r="W56"/>
  <c r="V56"/>
  <c r="U56"/>
  <c r="T56"/>
  <c r="Q56"/>
  <c r="P56"/>
  <c r="O56"/>
  <c r="K56"/>
  <c r="H56"/>
  <c r="G56"/>
  <c r="D56"/>
  <c r="AF55"/>
  <c r="AE55"/>
  <c r="X55"/>
  <c r="W55"/>
  <c r="V55"/>
  <c r="U55"/>
  <c r="T55"/>
  <c r="Q55"/>
  <c r="P55"/>
  <c r="O55"/>
  <c r="K55"/>
  <c r="H55"/>
  <c r="G55"/>
  <c r="D55"/>
  <c r="AF54"/>
  <c r="AE54"/>
  <c r="X54"/>
  <c r="W54"/>
  <c r="V54"/>
  <c r="U54"/>
  <c r="T54"/>
  <c r="Q54"/>
  <c r="P54"/>
  <c r="O54"/>
  <c r="K54"/>
  <c r="H54"/>
  <c r="G54"/>
  <c r="D54"/>
  <c r="AF53"/>
  <c r="AE53"/>
  <c r="X53"/>
  <c r="W53"/>
  <c r="V53"/>
  <c r="U53"/>
  <c r="T53"/>
  <c r="Q53"/>
  <c r="P53"/>
  <c r="O53"/>
  <c r="K53"/>
  <c r="H53"/>
  <c r="G53"/>
  <c r="D53"/>
  <c r="AF52"/>
  <c r="AE52"/>
  <c r="X52"/>
  <c r="W52"/>
  <c r="V52"/>
  <c r="U52"/>
  <c r="T52"/>
  <c r="Q52"/>
  <c r="P52"/>
  <c r="O52"/>
  <c r="K52"/>
  <c r="H52"/>
  <c r="G52"/>
  <c r="D52"/>
  <c r="AF51"/>
  <c r="AE51"/>
  <c r="X51"/>
  <c r="W51"/>
  <c r="V51"/>
  <c r="U51"/>
  <c r="T51"/>
  <c r="Q51"/>
  <c r="P51"/>
  <c r="O51"/>
  <c r="K51"/>
  <c r="H51"/>
  <c r="G51"/>
  <c r="D51"/>
  <c r="AF50"/>
  <c r="AE50"/>
  <c r="X50"/>
  <c r="W50"/>
  <c r="V50"/>
  <c r="U50"/>
  <c r="T50"/>
  <c r="Q50"/>
  <c r="P50"/>
  <c r="O50"/>
  <c r="K50"/>
  <c r="H50"/>
  <c r="G50"/>
  <c r="D50"/>
  <c r="AF49"/>
  <c r="AE49"/>
  <c r="X49"/>
  <c r="W49"/>
  <c r="V49"/>
  <c r="U49"/>
  <c r="T49"/>
  <c r="Q49"/>
  <c r="P49"/>
  <c r="O49"/>
  <c r="K49"/>
  <c r="H49"/>
  <c r="G49"/>
  <c r="D49"/>
  <c r="AF48"/>
  <c r="AE48"/>
  <c r="X48"/>
  <c r="W48"/>
  <c r="V48"/>
  <c r="U48"/>
  <c r="T48"/>
  <c r="Q48"/>
  <c r="P48"/>
  <c r="O48"/>
  <c r="K48"/>
  <c r="H48"/>
  <c r="G48"/>
  <c r="D48"/>
  <c r="AF47"/>
  <c r="AE47"/>
  <c r="X47"/>
  <c r="W47"/>
  <c r="V47"/>
  <c r="U47"/>
  <c r="T47"/>
  <c r="Q47"/>
  <c r="P47"/>
  <c r="O47"/>
  <c r="K47"/>
  <c r="H47"/>
  <c r="G47"/>
  <c r="D47"/>
  <c r="AF46"/>
  <c r="AE46"/>
  <c r="X46"/>
  <c r="W46"/>
  <c r="V46"/>
  <c r="U46"/>
  <c r="T46"/>
  <c r="Q46"/>
  <c r="P46"/>
  <c r="O46"/>
  <c r="K46"/>
  <c r="H46"/>
  <c r="G46"/>
  <c r="D46"/>
  <c r="AF45"/>
  <c r="AE45"/>
  <c r="X45"/>
  <c r="W45"/>
  <c r="V45"/>
  <c r="U45"/>
  <c r="T45"/>
  <c r="Q45"/>
  <c r="P45"/>
  <c r="O45"/>
  <c r="K45"/>
  <c r="H45"/>
  <c r="G45"/>
  <c r="D45"/>
  <c r="AF44"/>
  <c r="AE44"/>
  <c r="X44"/>
  <c r="W44"/>
  <c r="V44"/>
  <c r="U44"/>
  <c r="T44"/>
  <c r="Q44"/>
  <c r="P44"/>
  <c r="O44"/>
  <c r="K44"/>
  <c r="H44"/>
  <c r="G44"/>
  <c r="D44"/>
  <c r="AF43"/>
  <c r="AE43"/>
  <c r="X43"/>
  <c r="W43"/>
  <c r="V43"/>
  <c r="U43"/>
  <c r="T43"/>
  <c r="Q43"/>
  <c r="P43"/>
  <c r="O43"/>
  <c r="K43"/>
  <c r="H43"/>
  <c r="G43"/>
  <c r="D43"/>
  <c r="AF42"/>
  <c r="AE42"/>
  <c r="X42"/>
  <c r="W42"/>
  <c r="V42"/>
  <c r="U42"/>
  <c r="T42"/>
  <c r="Q42"/>
  <c r="P42"/>
  <c r="O42"/>
  <c r="K42"/>
  <c r="H42"/>
  <c r="G42"/>
  <c r="D42"/>
  <c r="AF41"/>
  <c r="AE41"/>
  <c r="X41"/>
  <c r="W41"/>
  <c r="V41"/>
  <c r="U41"/>
  <c r="T41"/>
  <c r="Q41"/>
  <c r="P41"/>
  <c r="O41"/>
  <c r="K41"/>
  <c r="H41"/>
  <c r="G41"/>
  <c r="D41"/>
  <c r="AF40"/>
  <c r="AE40"/>
  <c r="X40"/>
  <c r="W40"/>
  <c r="V40"/>
  <c r="U40"/>
  <c r="T40"/>
  <c r="Q40"/>
  <c r="P40"/>
  <c r="O40"/>
  <c r="K40"/>
  <c r="H40"/>
  <c r="G40"/>
  <c r="D40"/>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F32"/>
  <c r="AE32"/>
  <c r="X32"/>
  <c r="W32"/>
  <c r="V32"/>
  <c r="U32"/>
  <c r="T32"/>
  <c r="Q32"/>
  <c r="P32"/>
  <c r="O32"/>
  <c r="K32"/>
  <c r="H32"/>
  <c r="G32"/>
  <c r="D32"/>
  <c r="AF31"/>
  <c r="AE31"/>
  <c r="X31"/>
  <c r="W31"/>
  <c r="V31"/>
  <c r="U31"/>
  <c r="T31"/>
  <c r="Q31"/>
  <c r="P31"/>
  <c r="O31"/>
  <c r="K31"/>
  <c r="H31"/>
  <c r="G31"/>
  <c r="D31"/>
  <c r="AF30"/>
  <c r="AE30"/>
  <c r="X30"/>
  <c r="W30"/>
  <c r="V30"/>
  <c r="U30"/>
  <c r="T30"/>
  <c r="Q30"/>
  <c r="P30"/>
  <c r="O30"/>
  <c r="K30"/>
  <c r="H30"/>
  <c r="G30"/>
  <c r="D30"/>
  <c r="AF29"/>
  <c r="AE29"/>
  <c r="X29"/>
  <c r="W29"/>
  <c r="V29"/>
  <c r="U29"/>
  <c r="T29"/>
  <c r="Q29"/>
  <c r="P29"/>
  <c r="O29"/>
  <c r="K29"/>
  <c r="H29"/>
  <c r="G29"/>
  <c r="D29"/>
  <c r="AF28"/>
  <c r="AE28"/>
  <c r="X28"/>
  <c r="W28"/>
  <c r="V28"/>
  <c r="U28"/>
  <c r="T28"/>
  <c r="Q28"/>
  <c r="P28"/>
  <c r="O28"/>
  <c r="K28"/>
  <c r="H28"/>
  <c r="G28"/>
  <c r="D28"/>
  <c r="AF27"/>
  <c r="AE27"/>
  <c r="X27"/>
  <c r="W27"/>
  <c r="V27"/>
  <c r="U27"/>
  <c r="T27"/>
  <c r="Q27"/>
  <c r="P27"/>
  <c r="O27"/>
  <c r="K27"/>
  <c r="H27"/>
  <c r="G27"/>
  <c r="D27"/>
  <c r="AF26"/>
  <c r="AE26"/>
  <c r="X26"/>
  <c r="W26"/>
  <c r="V26"/>
  <c r="U26"/>
  <c r="T26"/>
  <c r="Q26"/>
  <c r="P26"/>
  <c r="O26"/>
  <c r="K26"/>
  <c r="H26"/>
  <c r="G26"/>
  <c r="D26"/>
  <c r="AF25"/>
  <c r="AE25"/>
  <c r="X25"/>
  <c r="W25"/>
  <c r="V25"/>
  <c r="U25"/>
  <c r="T25"/>
  <c r="Q25"/>
  <c r="P25"/>
  <c r="O25"/>
  <c r="K25"/>
  <c r="H25"/>
  <c r="G25"/>
  <c r="D25"/>
  <c r="AF24"/>
  <c r="AE24"/>
  <c r="X24"/>
  <c r="W24"/>
  <c r="V24"/>
  <c r="U24"/>
  <c r="T24"/>
  <c r="Q24"/>
  <c r="P24"/>
  <c r="O24"/>
  <c r="K24"/>
  <c r="H24"/>
  <c r="G24"/>
  <c r="D24"/>
  <c r="AF23"/>
  <c r="AE23"/>
  <c r="X23"/>
  <c r="W23"/>
  <c r="V23"/>
  <c r="U23"/>
  <c r="T23"/>
  <c r="Q23"/>
  <c r="P23"/>
  <c r="O23"/>
  <c r="K23"/>
  <c r="H23"/>
  <c r="G23"/>
  <c r="D23"/>
  <c r="AF22"/>
  <c r="AE22"/>
  <c r="X22"/>
  <c r="W22"/>
  <c r="V22"/>
  <c r="U22"/>
  <c r="T22"/>
  <c r="Q22"/>
  <c r="P22"/>
  <c r="O22"/>
  <c r="K22"/>
  <c r="H22"/>
  <c r="G22"/>
  <c r="D22"/>
  <c r="AF21"/>
  <c r="AE21"/>
  <c r="X21"/>
  <c r="W21"/>
  <c r="V21"/>
  <c r="U21"/>
  <c r="T21"/>
  <c r="Q21"/>
  <c r="P21"/>
  <c r="O21"/>
  <c r="K21"/>
  <c r="H21"/>
  <c r="G21"/>
  <c r="D21"/>
  <c r="AF20"/>
  <c r="AE20"/>
  <c r="X20"/>
  <c r="W20"/>
  <c r="V20"/>
  <c r="U20"/>
  <c r="T20"/>
  <c r="Q20"/>
  <c r="P20"/>
  <c r="O20"/>
  <c r="K20"/>
  <c r="H20"/>
  <c r="G20"/>
  <c r="D20"/>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F16"/>
  <c r="AE16"/>
  <c r="X16"/>
  <c r="W16"/>
  <c r="V16"/>
  <c r="U16"/>
  <c r="T16"/>
  <c r="Q16"/>
  <c r="P16"/>
  <c r="O16"/>
  <c r="K16"/>
  <c r="H16"/>
  <c r="G16"/>
  <c r="D16"/>
  <c r="AF15"/>
  <c r="AE15"/>
  <c r="X15"/>
  <c r="W15"/>
  <c r="V15"/>
  <c r="U15"/>
  <c r="T15"/>
  <c r="Q15"/>
  <c r="P15"/>
  <c r="O15"/>
  <c r="K15"/>
  <c r="H15"/>
  <c r="G15"/>
  <c r="D15"/>
  <c r="AF14"/>
  <c r="AE14"/>
  <c r="X14"/>
  <c r="W14"/>
  <c r="V14"/>
  <c r="U14"/>
  <c r="T14"/>
  <c r="Q14"/>
  <c r="P14"/>
  <c r="O14"/>
  <c r="K14"/>
  <c r="H14"/>
  <c r="G14"/>
  <c r="D14"/>
  <c r="AF13"/>
  <c r="AE13"/>
  <c r="X13"/>
  <c r="W13"/>
  <c r="V13"/>
  <c r="U13"/>
  <c r="T13"/>
  <c r="Q13"/>
  <c r="P13"/>
  <c r="O13"/>
  <c r="K13"/>
  <c r="H13"/>
  <c r="G13"/>
  <c r="D13"/>
  <c r="AF12"/>
  <c r="AE12"/>
  <c r="X12"/>
  <c r="W12"/>
  <c r="V12"/>
  <c r="U12"/>
  <c r="T12"/>
  <c r="Q12"/>
  <c r="P12"/>
  <c r="O12"/>
  <c r="K12"/>
  <c r="H12"/>
  <c r="G12"/>
  <c r="D12"/>
  <c r="AF11"/>
  <c r="AE11"/>
  <c r="X11"/>
  <c r="W11"/>
  <c r="V11"/>
  <c r="U11"/>
  <c r="T11"/>
  <c r="Q11"/>
  <c r="P11"/>
  <c r="O11"/>
  <c r="K11"/>
  <c r="H11"/>
  <c r="G11"/>
  <c r="D11"/>
  <c r="AF10"/>
  <c r="AE10"/>
  <c r="X10"/>
  <c r="W10"/>
  <c r="V10"/>
  <c r="U10"/>
  <c r="T10"/>
  <c r="Q10"/>
  <c r="P10"/>
  <c r="O10"/>
  <c r="K10"/>
  <c r="H10"/>
  <c r="G10"/>
  <c r="D10"/>
  <c r="AF9"/>
  <c r="AE9"/>
  <c r="X9"/>
  <c r="W9"/>
  <c r="V9"/>
  <c r="U9"/>
  <c r="T9"/>
  <c r="Q9"/>
  <c r="P9"/>
  <c r="O9"/>
  <c r="K9"/>
  <c r="H9"/>
  <c r="G9"/>
  <c r="D9"/>
  <c r="AF8"/>
  <c r="AE8"/>
  <c r="X8"/>
  <c r="W8"/>
  <c r="V8"/>
  <c r="U8"/>
  <c r="T8"/>
  <c r="Q8"/>
  <c r="P8"/>
  <c r="O8"/>
  <c r="K8"/>
  <c r="H8"/>
  <c r="G8"/>
  <c r="D8"/>
  <c r="AF7"/>
  <c r="AE7"/>
  <c r="X7"/>
  <c r="W7"/>
  <c r="V7"/>
  <c r="U7"/>
  <c r="T7"/>
  <c r="Q7"/>
  <c r="P7"/>
  <c r="O7"/>
  <c r="K7"/>
  <c r="H7"/>
  <c r="G7"/>
  <c r="D7"/>
  <c r="AF6"/>
  <c r="AE6"/>
  <c r="X6"/>
  <c r="W6"/>
  <c r="V6"/>
  <c r="U6"/>
  <c r="T6"/>
  <c r="Q6"/>
  <c r="P6"/>
  <c r="O6"/>
  <c r="K6"/>
  <c r="AC7" l="1"/>
  <c r="AG7"/>
  <c r="AC8"/>
  <c r="AG8"/>
  <c r="AC9"/>
  <c r="AG9"/>
  <c r="AC10"/>
  <c r="AG10"/>
  <c r="AC11"/>
  <c r="AG11"/>
  <c r="AC12"/>
  <c r="AG12"/>
  <c r="AC13"/>
  <c r="AG13"/>
  <c r="AC14"/>
  <c r="AG14"/>
  <c r="AC15"/>
  <c r="AG15"/>
  <c r="AC16"/>
  <c r="AG16"/>
  <c r="AC17"/>
  <c r="AG17"/>
  <c r="AC18"/>
  <c r="AG18"/>
  <c r="AC19"/>
  <c r="AG19"/>
  <c r="AC20"/>
  <c r="AG20"/>
  <c r="AC21"/>
  <c r="AG21"/>
  <c r="AC22"/>
  <c r="AG22"/>
  <c r="AC23"/>
  <c r="AG23"/>
  <c r="AC24"/>
  <c r="AG24"/>
  <c r="AC25"/>
  <c r="AG25"/>
  <c r="AC26"/>
  <c r="AG26"/>
  <c r="AC27"/>
  <c r="AG27"/>
  <c r="AC28"/>
  <c r="AG28"/>
  <c r="AC29"/>
  <c r="AG29"/>
  <c r="AC30"/>
  <c r="AG30"/>
  <c r="AC31"/>
  <c r="AG31"/>
  <c r="AC32"/>
  <c r="AG32"/>
  <c r="AC33"/>
  <c r="AG33"/>
  <c r="AC34"/>
  <c r="AG34"/>
  <c r="AC35"/>
  <c r="AG35"/>
  <c r="AC36"/>
  <c r="AG36"/>
  <c r="AC37"/>
  <c r="AG37"/>
  <c r="AC38"/>
  <c r="AG38"/>
  <c r="AC39"/>
  <c r="AG39"/>
  <c r="AC40"/>
  <c r="AG40"/>
  <c r="AC41"/>
  <c r="AG41"/>
  <c r="AC42"/>
  <c r="AG42"/>
  <c r="AC43"/>
  <c r="AG43"/>
  <c r="AC44"/>
  <c r="AG44"/>
  <c r="AC45"/>
  <c r="AG45"/>
  <c r="AC46"/>
  <c r="AG46"/>
  <c r="AC47"/>
  <c r="AG47"/>
  <c r="AC48"/>
  <c r="AG48"/>
  <c r="AC49"/>
  <c r="AG49"/>
  <c r="AC50"/>
  <c r="AG50"/>
  <c r="AC51"/>
  <c r="AG51"/>
  <c r="AC52"/>
  <c r="AG52"/>
  <c r="AC53"/>
  <c r="AG53"/>
  <c r="AC54"/>
  <c r="AG54"/>
  <c r="AC55"/>
  <c r="AG55"/>
  <c r="AC56"/>
  <c r="AG56"/>
  <c r="AC57"/>
  <c r="AG57"/>
  <c r="AC58"/>
  <c r="AG58"/>
  <c r="AC59"/>
  <c r="AG59"/>
  <c r="AC60"/>
  <c r="AG60"/>
  <c r="AC61"/>
  <c r="AG61"/>
  <c r="AC62"/>
  <c r="AG62"/>
  <c r="AC63"/>
  <c r="AG63"/>
  <c r="AC64"/>
  <c r="AG64"/>
  <c r="AC65"/>
  <c r="AG65"/>
  <c r="AC66"/>
  <c r="AG66"/>
  <c r="AC67"/>
  <c r="AG67"/>
  <c r="AC68"/>
  <c r="AG68"/>
  <c r="AC69"/>
  <c r="AG69"/>
  <c r="AC70"/>
  <c r="AG70"/>
  <c r="AC71"/>
  <c r="AG71"/>
  <c r="AC72"/>
  <c r="AG72"/>
  <c r="AC74"/>
  <c r="AG74"/>
  <c r="AC75"/>
  <c r="AG75"/>
  <c r="AC76"/>
  <c r="AG76"/>
  <c r="AC77"/>
  <c r="AG77"/>
  <c r="AC78"/>
  <c r="AG78"/>
  <c r="AC79"/>
  <c r="AG79"/>
  <c r="AC80"/>
  <c r="AG80"/>
  <c r="AC81"/>
  <c r="AG81"/>
  <c r="AC82"/>
  <c r="AG82"/>
  <c r="AC83"/>
  <c r="AG83"/>
  <c r="AC84"/>
  <c r="AG84"/>
  <c r="AC85"/>
  <c r="AG85"/>
  <c r="AC86"/>
  <c r="AG86"/>
  <c r="AC87"/>
  <c r="AG87"/>
  <c r="AC88"/>
  <c r="AG88"/>
  <c r="AC89"/>
  <c r="AG89"/>
  <c r="AC90"/>
  <c r="AG90"/>
  <c r="AC91"/>
  <c r="AG91"/>
  <c r="AC92"/>
  <c r="AG92"/>
  <c r="AC93"/>
  <c r="AG93"/>
  <c r="AC94"/>
  <c r="AG94"/>
  <c r="AC95"/>
  <c r="AG95"/>
  <c r="AC96"/>
  <c r="AG96"/>
  <c r="AC97"/>
  <c r="AG97"/>
  <c r="AC98"/>
  <c r="AG98"/>
  <c r="AC99"/>
  <c r="AG99"/>
  <c r="AC100"/>
  <c r="AG100"/>
  <c r="AC101"/>
  <c r="AG101"/>
  <c r="AC102"/>
  <c r="AG102"/>
  <c r="AC103"/>
  <c r="AG103"/>
  <c r="AC104"/>
  <c r="AG104"/>
  <c r="AC105"/>
  <c r="AG105"/>
  <c r="AC106"/>
  <c r="AG106"/>
  <c r="AC107"/>
  <c r="AG107"/>
  <c r="AC108"/>
  <c r="AG108"/>
  <c r="AC109"/>
  <c r="AG109"/>
  <c r="AC110"/>
  <c r="AG110"/>
  <c r="AC111"/>
  <c r="AG111"/>
  <c r="AC112"/>
  <c r="AG112"/>
  <c r="AC113"/>
  <c r="AG113"/>
  <c r="AC114"/>
  <c r="AG114"/>
  <c r="AC115"/>
  <c r="AG115"/>
  <c r="AC116"/>
  <c r="AG116"/>
  <c r="AC117"/>
  <c r="AG117"/>
  <c r="AC118"/>
  <c r="AG118"/>
  <c r="AC119"/>
  <c r="AG119"/>
  <c r="AC120"/>
  <c r="AG120"/>
  <c r="AC121"/>
  <c r="AG121"/>
  <c r="AC122"/>
  <c r="AG122"/>
  <c r="AC123"/>
  <c r="AG123"/>
  <c r="AC124"/>
  <c r="AG124"/>
  <c r="AC125"/>
  <c r="AG125"/>
  <c r="AC126"/>
  <c r="AG126"/>
  <c r="AC127"/>
  <c r="AG127"/>
  <c r="AC128"/>
  <c r="AG128"/>
  <c r="AC129"/>
  <c r="AG129"/>
  <c r="AC130"/>
  <c r="AG130"/>
  <c r="AC131"/>
  <c r="AG131"/>
  <c r="AC132"/>
  <c r="AG132"/>
  <c r="AC133"/>
  <c r="AG133"/>
  <c r="AC134"/>
  <c r="AG134"/>
  <c r="AC135"/>
  <c r="AG135"/>
  <c r="AC136"/>
  <c r="AG136"/>
  <c r="AC137"/>
  <c r="AG137"/>
  <c r="AC138"/>
  <c r="AG138"/>
  <c r="AC139"/>
  <c r="AG139"/>
  <c r="AC141"/>
  <c r="AG141"/>
  <c r="AC142"/>
  <c r="AG142"/>
  <c r="AC143"/>
  <c r="AG143"/>
  <c r="AC144"/>
  <c r="AG144"/>
  <c r="AC145"/>
  <c r="AG145"/>
  <c r="AC146"/>
  <c r="AG146"/>
  <c r="AC147"/>
  <c r="AG147"/>
  <c r="AC148"/>
  <c r="AG148"/>
  <c r="AC149"/>
  <c r="AG149"/>
  <c r="AC150"/>
  <c r="AG150"/>
  <c r="AC151"/>
  <c r="AG151"/>
  <c r="AC152"/>
  <c r="AG152"/>
  <c r="AC153"/>
  <c r="AG153"/>
  <c r="AC154"/>
  <c r="AG154"/>
  <c r="AC155"/>
  <c r="AG155"/>
  <c r="AC156"/>
  <c r="AG156"/>
  <c r="AC157"/>
  <c r="AG157"/>
  <c r="AC158"/>
  <c r="AG158"/>
  <c r="AC159"/>
  <c r="AG159"/>
  <c r="AC160"/>
  <c r="AG160"/>
  <c r="AC161"/>
  <c r="AG161"/>
  <c r="AC162"/>
  <c r="AG162"/>
  <c r="AC163"/>
  <c r="AG163"/>
  <c r="AC164"/>
  <c r="AG164"/>
  <c r="AC165"/>
  <c r="AG165"/>
  <c r="AC166"/>
  <c r="AG166"/>
  <c r="AC167"/>
  <c r="AG167"/>
  <c r="AC168"/>
  <c r="AG168"/>
  <c r="AC169"/>
  <c r="AG169"/>
  <c r="AC170"/>
  <c r="AG170"/>
  <c r="AC171"/>
  <c r="AG171"/>
  <c r="AC172"/>
  <c r="AG172"/>
  <c r="AC173"/>
  <c r="AG173"/>
  <c r="AC174"/>
  <c r="AG174"/>
  <c r="AC176"/>
  <c r="AG176"/>
  <c r="AC177"/>
  <c r="AG177"/>
  <c r="AC178"/>
  <c r="AG178"/>
  <c r="AC179"/>
  <c r="AG179"/>
  <c r="AC180"/>
  <c r="AG180"/>
  <c r="AC181"/>
  <c r="AG181"/>
  <c r="AC182"/>
  <c r="AG182"/>
  <c r="AC183"/>
  <c r="AG183"/>
  <c r="AC184"/>
  <c r="AG184"/>
  <c r="AC185"/>
  <c r="AG185"/>
  <c r="AC186"/>
  <c r="AG186"/>
  <c r="AC187"/>
  <c r="AG187"/>
  <c r="AC188"/>
  <c r="AG188"/>
  <c r="AC189"/>
  <c r="AG189"/>
  <c r="AC190"/>
  <c r="AG190"/>
  <c r="AC191"/>
  <c r="AG191"/>
  <c r="AC192"/>
  <c r="AG192"/>
  <c r="AC193"/>
  <c r="AG193"/>
  <c r="AC194"/>
  <c r="AG194"/>
  <c r="AC195"/>
  <c r="AG195"/>
  <c r="AC196"/>
  <c r="AG196"/>
  <c r="AC197"/>
  <c r="AG197"/>
  <c r="AC198"/>
  <c r="AG198"/>
  <c r="AC199"/>
  <c r="AG199"/>
  <c r="AC200"/>
  <c r="AG200"/>
  <c r="AC201"/>
  <c r="AG201"/>
  <c r="AC202"/>
  <c r="AG202"/>
  <c r="AC203"/>
  <c r="AG203"/>
  <c r="AC204"/>
  <c r="AG204"/>
  <c r="AC205"/>
  <c r="AG205"/>
  <c r="AC206"/>
  <c r="AG206"/>
  <c r="AC207"/>
  <c r="AG207"/>
  <c r="AC208"/>
  <c r="AG208"/>
  <c r="AC209"/>
  <c r="AG209"/>
  <c r="AC210"/>
  <c r="AG210"/>
  <c r="AC211"/>
  <c r="AG211"/>
  <c r="AC212"/>
  <c r="AG212"/>
  <c r="AC213"/>
  <c r="AG213"/>
  <c r="AC214"/>
  <c r="AG214"/>
  <c r="AC215"/>
  <c r="AG215"/>
  <c r="AC216"/>
  <c r="AG216"/>
  <c r="AC217"/>
  <c r="AG217"/>
  <c r="AC218"/>
  <c r="AG218"/>
  <c r="AC219"/>
  <c r="AG219"/>
  <c r="AC220"/>
  <c r="AG220"/>
  <c r="AC221"/>
  <c r="AG221"/>
  <c r="AC222"/>
  <c r="AG222"/>
  <c r="AC223"/>
  <c r="AG223"/>
  <c r="AC224"/>
  <c r="AG224"/>
  <c r="AC225"/>
  <c r="AG225"/>
  <c r="AC226"/>
  <c r="AG226"/>
  <c r="AC227"/>
  <c r="AG227"/>
  <c r="AC228"/>
  <c r="AG228"/>
  <c r="AC229"/>
  <c r="AG229"/>
  <c r="AC230"/>
  <c r="AG230"/>
  <c r="AC231"/>
  <c r="AG231"/>
  <c r="AC232"/>
  <c r="AG232"/>
  <c r="AC233"/>
  <c r="AG233"/>
  <c r="AC234"/>
  <c r="AG234"/>
  <c r="AC235"/>
  <c r="AG235"/>
  <c r="AC236"/>
  <c r="AG236"/>
  <c r="AC237"/>
  <c r="AG237"/>
  <c r="AC238"/>
  <c r="AG238"/>
  <c r="AC239"/>
  <c r="AG239"/>
  <c r="AC240"/>
  <c r="AG240"/>
  <c r="AC241"/>
  <c r="AG241"/>
  <c r="AC242"/>
  <c r="AG242"/>
  <c r="AC243"/>
  <c r="AG243"/>
  <c r="AC244"/>
  <c r="AG244"/>
  <c r="AC245"/>
  <c r="AG245"/>
  <c r="AC246"/>
  <c r="AG246"/>
  <c r="AC247"/>
  <c r="AG247"/>
  <c r="AC248"/>
  <c r="AG248"/>
  <c r="AC249"/>
  <c r="AG249"/>
  <c r="AC251"/>
  <c r="AG251"/>
  <c r="AC252"/>
  <c r="AG252"/>
  <c r="AC253"/>
  <c r="AG253"/>
  <c r="AC254"/>
  <c r="AG254"/>
  <c r="AC255"/>
  <c r="AG255"/>
  <c r="AC256"/>
  <c r="AG256"/>
  <c r="AC257"/>
  <c r="AG257"/>
  <c r="AC258"/>
  <c r="AG258"/>
  <c r="AC259"/>
  <c r="AG259"/>
  <c r="AC260"/>
  <c r="AG260"/>
  <c r="AC261"/>
  <c r="AG261"/>
  <c r="AC262"/>
  <c r="AG262"/>
  <c r="AC263"/>
  <c r="AG263"/>
  <c r="AC264"/>
  <c r="AG264"/>
  <c r="AC265"/>
  <c r="AG265"/>
  <c r="AC266"/>
  <c r="AG266"/>
  <c r="AC267"/>
  <c r="AG267"/>
  <c r="AC268"/>
  <c r="AG268"/>
  <c r="AC269"/>
  <c r="AG269"/>
  <c r="AC270"/>
  <c r="AG270"/>
  <c r="AC271"/>
  <c r="AG271"/>
  <c r="AC272"/>
  <c r="AG272"/>
  <c r="AC274"/>
  <c r="AG274"/>
  <c r="AC275"/>
  <c r="AG275"/>
  <c r="AC276"/>
  <c r="AG276"/>
  <c r="AC277"/>
  <c r="AG277"/>
  <c r="AC278"/>
  <c r="AG278"/>
  <c r="AC279"/>
  <c r="AG279"/>
  <c r="AC280"/>
  <c r="AG280"/>
  <c r="AC281"/>
  <c r="AG281"/>
  <c r="AC282"/>
  <c r="AG282"/>
  <c r="AC283"/>
  <c r="AG283"/>
  <c r="AC285"/>
  <c r="AG285"/>
  <c r="AC287"/>
  <c r="AG287"/>
  <c r="AC288"/>
  <c r="AG288"/>
  <c r="AC289"/>
  <c r="AG289"/>
  <c r="AC290"/>
  <c r="AG290"/>
  <c r="AC291"/>
  <c r="AG291"/>
  <c r="AC292"/>
  <c r="AG292"/>
  <c r="AC293"/>
  <c r="AG293"/>
  <c r="AC294"/>
  <c r="AG294"/>
  <c r="AC295"/>
  <c r="AG295"/>
  <c r="AC296"/>
  <c r="AG296"/>
  <c r="AC297"/>
  <c r="AG297"/>
  <c r="AC298"/>
  <c r="AG298"/>
  <c r="AC299"/>
  <c r="AG299"/>
  <c r="AC300"/>
  <c r="AG300"/>
  <c r="AC301"/>
  <c r="AG301"/>
  <c r="AC302"/>
  <c r="AG302"/>
  <c r="AC303"/>
  <c r="AG303"/>
  <c r="AC304"/>
  <c r="AG304"/>
  <c r="AC305"/>
  <c r="AG305"/>
  <c r="AC306"/>
  <c r="AG306"/>
  <c r="AC307"/>
  <c r="AG307"/>
  <c r="AC308"/>
  <c r="AG308"/>
  <c r="AC309"/>
  <c r="AG309"/>
  <c r="AC310"/>
  <c r="AG310"/>
  <c r="AC311"/>
  <c r="AG311"/>
  <c r="AC312"/>
  <c r="AG312"/>
  <c r="AC313"/>
  <c r="AG313"/>
  <c r="AC314"/>
  <c r="AG314"/>
  <c r="AC315"/>
  <c r="AG315"/>
  <c r="AC316"/>
  <c r="AG316"/>
  <c r="AC317"/>
  <c r="AG317"/>
  <c r="AC318"/>
  <c r="AG318"/>
  <c r="AC319"/>
  <c r="AG319"/>
  <c r="AC320"/>
  <c r="AG320"/>
  <c r="AC321"/>
  <c r="AG321"/>
  <c r="AC322"/>
  <c r="AG322"/>
  <c r="AC323"/>
  <c r="AG323"/>
  <c r="AC324"/>
  <c r="AG324"/>
  <c r="AC325"/>
  <c r="AG325"/>
  <c r="AC326"/>
  <c r="AG326"/>
  <c r="AC327"/>
  <c r="AG327"/>
  <c r="AC328"/>
  <c r="AG328"/>
  <c r="AC329"/>
  <c r="AG329"/>
  <c r="AC330"/>
  <c r="AG330"/>
  <c r="AC331"/>
  <c r="AG331"/>
  <c r="AC332"/>
  <c r="AG332"/>
  <c r="AC333"/>
  <c r="AG333"/>
  <c r="AC334"/>
  <c r="AG334"/>
  <c r="AC335"/>
  <c r="AG335"/>
  <c r="AC336"/>
  <c r="AG336"/>
  <c r="AC337"/>
  <c r="AG337"/>
  <c r="AC338"/>
  <c r="AG338"/>
  <c r="AC339"/>
  <c r="AG339"/>
  <c r="AC340"/>
  <c r="AG340"/>
  <c r="AC341"/>
  <c r="AG341"/>
  <c r="AC342"/>
  <c r="AG342"/>
  <c r="AC343"/>
  <c r="AG343"/>
  <c r="AC344"/>
  <c r="AG344"/>
  <c r="AC345"/>
  <c r="AG345"/>
  <c r="AC346"/>
  <c r="AG346"/>
  <c r="AC347"/>
  <c r="AG347"/>
  <c r="AC348"/>
  <c r="AG348"/>
  <c r="AC349"/>
  <c r="AG349"/>
  <c r="AC350"/>
  <c r="AG350"/>
  <c r="AC351"/>
  <c r="AG351"/>
  <c r="AC352"/>
  <c r="AG352"/>
  <c r="AC353"/>
  <c r="AG353"/>
  <c r="AC354"/>
  <c r="AG354"/>
  <c r="AC355"/>
  <c r="AG355"/>
  <c r="AC356"/>
  <c r="AG356"/>
  <c r="AC357"/>
  <c r="AG357"/>
  <c r="AC358"/>
  <c r="AG358"/>
  <c r="AC359"/>
  <c r="AG359"/>
  <c r="AC360"/>
  <c r="AG360"/>
  <c r="AC361"/>
  <c r="AG361"/>
  <c r="AC362"/>
  <c r="AG362"/>
  <c r="AC363"/>
  <c r="AG363"/>
  <c r="AC364"/>
  <c r="AG364"/>
  <c r="AC365"/>
  <c r="AG365"/>
  <c r="AC366"/>
  <c r="AG366"/>
  <c r="AC368"/>
  <c r="AG368"/>
  <c r="AC369"/>
  <c r="AG369"/>
  <c r="AC370"/>
  <c r="AG370"/>
  <c r="AC371"/>
  <c r="AG371"/>
  <c r="AC372"/>
  <c r="AG372"/>
  <c r="AC373"/>
  <c r="AG373"/>
  <c r="AC374"/>
  <c r="AG374"/>
  <c r="AC375"/>
  <c r="AG375"/>
  <c r="AC376"/>
  <c r="AG376"/>
  <c r="AC377"/>
  <c r="AG377"/>
  <c r="AC378"/>
  <c r="AG378"/>
  <c r="AC379"/>
  <c r="AG379"/>
  <c r="H6"/>
  <c r="G6"/>
  <c r="D6"/>
  <c r="AF5"/>
  <c r="AE5"/>
  <c r="X5"/>
  <c r="W5"/>
  <c r="V5"/>
  <c r="U5"/>
  <c r="T5"/>
  <c r="Q5"/>
  <c r="P5"/>
  <c r="O5"/>
  <c r="K5"/>
  <c r="H5"/>
  <c r="G5"/>
  <c r="D5"/>
  <c r="AG5" s="1"/>
  <c r="AC6" l="1"/>
  <c r="AG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<sst xmlns="http://schemas.openxmlformats.org/spreadsheetml/2006/main" count="63107" uniqueCount="20712">
  <si>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</si>
  <si>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</si>
  <si>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</si>
  <si>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</si>
  <si>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</si>
  <si>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</si>
  <si>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</si>
  <si>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</si>
  <si>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</si>
  <si>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</si>
  <si>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</si>
  <si>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</si>
  <si>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</si>
  <si>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</si>
  <si>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</si>
  <si>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</si>
  <si>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</si>
  <si>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</si>
  <si>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</si>
  <si>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</si>
  <si>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</si>
  <si>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</si>
  <si>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</si>
  <si>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</si>
  <si>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</si>
  <si>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</si>
  <si>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</si>
  <si>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</si>
  <si>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</si>
  <si>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</si>
  <si>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</si>
  <si>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</si>
  <si>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</si>
  <si>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</si>
  <si>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</si>
  <si>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</si>
  <si>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</si>
  <si>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</si>
  <si>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</si>
  <si>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</si>
  <si>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</si>
  <si>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</si>
  <si>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</si>
  <si>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</si>
  <si>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</si>
  <si>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</si>
  <si>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</si>
  <si>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</si>
  <si>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</si>
  <si>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</si>
  <si>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</si>
  <si>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</si>
  <si>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</si>
  <si>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</si>
  <si>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</si>
  <si>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</si>
  <si>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</si>
  <si>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</si>
  <si>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</si>
  <si>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</si>
  <si>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</si>
  <si>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</si>
  <si>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</si>
  <si>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</si>
  <si>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</si>
  <si>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</si>
  <si>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</si>
  <si>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</si>
  <si>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</si>
  <si>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</si>
  <si>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</si>
  <si>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</si>
  <si>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</si>
  <si>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</si>
  <si>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</si>
  <si>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</si>
  <si>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</si>
  <si>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</si>
  <si>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</si>
  <si>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</si>
  <si>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</si>
  <si>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</si>
  <si>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</si>
  <si>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</si>
  <si>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</si>
  <si>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</si>
  <si>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</si>
  <si>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</si>
  <si>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</si>
  <si>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</si>
  <si>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</si>
  <si>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</si>
  <si>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</si>
  <si>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</si>
  <si>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</si>
  <si>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</si>
  <si>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</si>
  <si>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</si>
  <si>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</si>
  <si>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</si>
  <si>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</si>
  <si>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</si>
  <si>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</si>
  <si>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</si>
  <si>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</si>
  <si>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</si>
  <si>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</si>
  <si>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</si>
  <si>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</si>
  <si>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</si>
  <si>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</si>
  <si>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</si>
  <si>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</si>
  <si>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</si>
  <si>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</si>
  <si>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</si>
  <si>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</si>
  <si>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</si>
  <si>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</si>
  <si>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</si>
  <si>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</si>
  <si>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</si>
  <si>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</si>
  <si>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</si>
  <si>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</si>
  <si>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</si>
  <si>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</si>
  <si>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</si>
  <si>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</si>
  <si>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</si>
  <si>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</si>
  <si>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</si>
  <si>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</si>
  <si>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</si>
  <si>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</si>
  <si>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</si>
  <si>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</si>
  <si>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</si>
  <si>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</si>
  <si>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</si>
  <si>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</si>
  <si>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</si>
  <si>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</si>
  <si>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</si>
  <si>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</si>
  <si>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</si>
  <si>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</si>
  <si>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</si>
  <si>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</si>
  <si>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</si>
  <si>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</si>
  <si>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</si>
  <si>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</si>
  <si>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</si>
  <si>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</si>
  <si>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</si>
  <si>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</si>
  <si>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</si>
  <si>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</si>
  <si>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</si>
  <si>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</si>
  <si>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</si>
  <si>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</si>
  <si>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</si>
  <si>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</si>
  <si>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</si>
  <si>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</si>
  <si>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</si>
  <si>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</si>
  <si>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</si>
  <si>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</si>
  <si>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</si>
  <si>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</si>
  <si>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</si>
  <si>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</si>
  <si>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</si>
  <si>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</si>
  <si>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</si>
  <si>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</si>
  <si>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</si>
  <si>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</si>
  <si>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</si>
  <si>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</si>
  <si>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</si>
  <si>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</si>
  <si>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</si>
  <si>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</si>
  <si>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</si>
  <si>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</si>
  <si>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</si>
  <si>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</si>
  <si>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</si>
  <si>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</si>
  <si>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</si>
  <si>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</si>
  <si>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</si>
  <si>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</si>
  <si>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</si>
  <si>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</si>
  <si>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</si>
  <si>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</si>
  <si>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</si>
  <si>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</si>
  <si>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</si>
  <si>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</si>
  <si>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</si>
  <si>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</si>
  <si>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</si>
  <si>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</si>
  <si>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</si>
  <si>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</si>
  <si>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</si>
  <si>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</si>
  <si>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</si>
  <si>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</si>
  <si>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</si>
  <si>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</si>
  <si>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</si>
  <si>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</si>
  <si>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</si>
  <si>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</si>
  <si>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</si>
  <si>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</si>
  <si>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</si>
  <si>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</si>
  <si>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</si>
  <si>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</si>
  <si>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</si>
  <si>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</si>
  <si>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</si>
  <si>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</si>
  <si>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</si>
  <si>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</si>
  <si>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</si>
  <si>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</si>
  <si>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</si>
  <si>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</si>
  <si>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</si>
  <si>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</si>
  <si>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</si>
  <si>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</si>
  <si>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</si>
  <si>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</si>
  <si>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</si>
  <si>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</si>
  <si>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</si>
  <si>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</si>
  <si>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</si>
  <si>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</si>
  <si>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</si>
  <si>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</si>
  <si>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</si>
  <si>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</si>
  <si>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</si>
  <si>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</si>
  <si>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</si>
  <si>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</si>
  <si>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</si>
  <si>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</si>
  <si>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</si>
  <si>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</si>
  <si>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</si>
  <si>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</si>
  <si>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</si>
  <si>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</si>
  <si>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</si>
  <si>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</si>
  <si>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</si>
  <si>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</si>
  <si>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</si>
  <si>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</si>
  <si>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</si>
  <si>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</si>
  <si>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</si>
  <si>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</si>
  <si>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</si>
  <si>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</si>
  <si>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</si>
  <si>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</si>
  <si>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</si>
  <si>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</si>
  <si>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</si>
  <si>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</si>
  <si>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</si>
  <si>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</si>
  <si>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</si>
  <si>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</si>
  <si>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</si>
  <si>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</si>
  <si>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</si>
  <si>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</si>
  <si>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</si>
  <si>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</si>
  <si>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</si>
  <si>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</si>
  <si>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</si>
  <si>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</si>
  <si>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</si>
  <si>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</si>
  <si>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</si>
  <si>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</si>
  <si>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</si>
  <si>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</si>
  <si>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</si>
  <si>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</si>
  <si>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</si>
  <si>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</si>
  <si>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</si>
  <si>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</si>
  <si>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</si>
  <si>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</si>
  <si>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</si>
  <si>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</si>
  <si>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</si>
  <si>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</si>
  <si>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</si>
  <si>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</si>
  <si>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</si>
  <si>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</si>
  <si>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</si>
  <si>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</si>
  <si>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</si>
  <si>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</si>
  <si>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</si>
  <si>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</si>
  <si>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</si>
  <si>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</si>
  <si>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</si>
  <si>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</si>
  <si>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</si>
  <si>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</si>
  <si>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</si>
  <si>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</si>
  <si>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</si>
  <si>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</si>
  <si>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</si>
  <si>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</si>
  <si>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</si>
  <si>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</si>
  <si>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</si>
  <si>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</si>
  <si>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</si>
  <si>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</si>
  <si>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</si>
  <si>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</si>
  <si>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</si>
  <si>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</si>
  <si>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</si>
  <si>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</si>
  <si>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</si>
  <si>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</si>
  <si>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</si>
  <si>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</si>
  <si>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</si>
  <si>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</si>
  <si>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</si>
  <si>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</si>
  <si>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</si>
  <si>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</si>
  <si>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</si>
  <si>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</si>
  <si>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</si>
  <si>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</si>
  <si>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</si>
  <si>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</si>
  <si>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</si>
  <si>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</si>
  <si>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</si>
  <si>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</si>
  <si>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</si>
  <si>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</si>
  <si>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</si>
  <si>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</si>
  <si>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</si>
  <si>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</si>
  <si>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</si>
  <si>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</si>
  <si>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</si>
  <si>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</si>
  <si>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</si>
  <si>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</si>
  <si>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</si>
  <si>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</si>
  <si>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</si>
  <si>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</si>
  <si>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</si>
  <si>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</si>
  <si>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</si>
  <si>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</si>
  <si>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</si>
  <si>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</si>
  <si>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</si>
  <si>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</si>
  <si>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</si>
  <si>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</si>
  <si>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</si>
  <si>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</si>
  <si>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</si>
  <si>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</si>
  <si>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</si>
  <si>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</si>
  <si>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</si>
  <si>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</si>
  <si>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</si>
  <si>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</si>
  <si>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</si>
  <si>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</si>
  <si>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</si>
  <si>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</si>
  <si>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</si>
  <si>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</si>
  <si>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</si>
  <si>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</si>
  <si>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</si>
  <si>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</si>
  <si>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</si>
  <si>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</si>
  <si>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</si>
  <si>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</si>
  <si>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</si>
  <si>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</si>
  <si>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</si>
  <si>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</si>
  <si>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</si>
  <si>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</si>
  <si>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</si>
  <si>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</si>
  <si>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</si>
  <si>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</si>
  <si>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</si>
  <si>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</si>
  <si>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</si>
  <si>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</si>
  <si>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</si>
  <si>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</si>
  <si>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</si>
  <si>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</si>
  <si>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</si>
  <si>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</si>
  <si>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</si>
  <si>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</si>
  <si>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</si>
  <si>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</si>
  <si>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</si>
  <si>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</si>
  <si>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</si>
  <si>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</si>
  <si>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</si>
  <si>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</si>
  <si>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</si>
  <si>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</si>
  <si>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</si>
  <si>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</si>
  <si>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</si>
  <si>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</si>
  <si>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</si>
  <si>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</si>
  <si>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</si>
  <si>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</si>
  <si>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</si>
  <si>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</si>
  <si>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</si>
  <si>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</si>
  <si>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</si>
  <si>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</si>
  <si>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</si>
  <si>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</si>
  <si>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</si>
  <si>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</si>
  <si>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</si>
  <si>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</si>
  <si>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</si>
  <si>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</si>
  <si>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</si>
  <si>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</si>
  <si>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</si>
  <si>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</si>
  <si>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</si>
  <si>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</si>
  <si>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</si>
  <si>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</si>
  <si>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</si>
  <si>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</si>
  <si>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</si>
  <si>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</si>
  <si>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</si>
  <si>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</si>
  <si>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</si>
  <si>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</si>
  <si>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</si>
  <si>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</si>
  <si>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</si>
  <si>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</si>
  <si>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</si>
  <si>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</si>
  <si>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</si>
  <si>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</si>
  <si>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</si>
  <si>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</si>
  <si>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</si>
  <si>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</si>
  <si>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</si>
  <si>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</si>
  <si>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</si>
  <si>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</si>
  <si>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</si>
  <si>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</si>
  <si>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</si>
  <si>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</si>
  <si>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</si>
  <si>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</si>
  <si>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</si>
  <si>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</si>
  <si>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</si>
  <si>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</si>
  <si>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</si>
  <si>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</si>
  <si>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</si>
  <si>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</si>
  <si>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</si>
  <si>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</si>
  <si>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</si>
  <si>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</si>
  <si>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</si>
  <si>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</si>
  <si>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</si>
  <si>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</si>
  <si>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</si>
  <si>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</si>
  <si>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</si>
  <si>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</si>
  <si>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</si>
  <si>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</si>
  <si>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</si>
  <si>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</si>
  <si>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</si>
  <si>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</si>
  <si>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</si>
  <si>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</si>
  <si>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</si>
  <si>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</si>
  <si>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</si>
  <si>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</si>
  <si>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</si>
  <si>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</si>
  <si>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</si>
  <si>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</si>
  <si>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</si>
  <si>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</si>
  <si>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</si>
  <si>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</si>
  <si>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</si>
  <si>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</si>
  <si>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</si>
  <si>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</si>
  <si>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</si>
  <si>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</si>
  <si>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</si>
  <si>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</si>
  <si>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</si>
  <si>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</si>
  <si>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</si>
  <si>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</si>
  <si>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</si>
  <si>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</si>
  <si>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</si>
  <si>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</si>
  <si>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</si>
  <si>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</si>
  <si>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</si>
  <si>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</si>
  <si>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</si>
  <si>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</si>
  <si>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</si>
  <si>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</si>
  <si>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</si>
  <si>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</si>
  <si>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</si>
  <si>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</si>
  <si>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</si>
  <si>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</si>
  <si>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</si>
  <si>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</si>
  <si>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</si>
  <si>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</si>
  <si>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</si>
  <si>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</si>
  <si>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</si>
  <si>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</si>
  <si>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</si>
  <si>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</si>
  <si>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</si>
  <si>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</si>
  <si>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</si>
  <si>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</si>
  <si>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</si>
  <si>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</si>
  <si>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</si>
  <si>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</si>
  <si>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</si>
  <si>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</si>
  <si>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</si>
  <si>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</si>
  <si>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</si>
  <si>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</si>
  <si>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</si>
  <si>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</si>
  <si>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</si>
  <si>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</si>
  <si>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</si>
  <si>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</si>
  <si>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</si>
  <si>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</si>
  <si>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</si>
  <si>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</si>
  <si>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</si>
  <si>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</si>
  <si>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</si>
  <si>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</si>
  <si>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</si>
  <si>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</si>
  <si>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</si>
  <si>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</si>
  <si>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</si>
  <si>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</si>
  <si>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</si>
  <si>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</si>
  <si>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</si>
  <si>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</si>
  <si>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</si>
  <si>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</si>
  <si>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</si>
  <si>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</si>
  <si>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</si>
  <si>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</si>
  <si>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</si>
  <si>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</si>
  <si>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</si>
  <si>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</si>
  <si>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</si>
  <si>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</si>
  <si>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</si>
  <si>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</si>
  <si>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</si>
  <si>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</si>
  <si>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</si>
  <si>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</si>
  <si>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</si>
  <si>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</si>
  <si>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</si>
  <si>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</si>
  <si>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</si>
  <si>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</si>
  <si>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</si>
  <si>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</si>
  <si>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</si>
  <si>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</si>
  <si>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</si>
  <si>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</si>
  <si>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</si>
  <si>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</si>
  <si>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</si>
  <si>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</si>
  <si>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</si>
  <si>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</si>
  <si>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</si>
  <si>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</si>
  <si>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</si>
  <si>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</si>
  <si>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</si>
  <si>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</si>
  <si>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</si>
  <si>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</si>
  <si>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</si>
  <si>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</si>
  <si>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</si>
  <si>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</si>
  <si>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</si>
  <si>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</si>
  <si>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</si>
  <si>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</si>
  <si>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</si>
  <si>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</si>
  <si>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</si>
  <si>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</si>
  <si>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</si>
  <si>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</si>
  <si>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</si>
  <si>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</si>
  <si>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</si>
  <si>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</si>
  <si>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</si>
  <si>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</si>
  <si>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</si>
  <si>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</si>
  <si>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</si>
  <si>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</si>
  <si>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</si>
  <si>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</si>
  <si>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</si>
  <si>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</si>
  <si>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</si>
  <si>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</si>
  <si>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</si>
  <si>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</si>
  <si>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</si>
  <si>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</si>
  <si>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</si>
  <si>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</si>
  <si>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</si>
  <si>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</si>
  <si>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</si>
  <si>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</si>
  <si>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</si>
  <si>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</si>
  <si>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</si>
  <si>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</si>
  <si>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</si>
  <si>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</si>
  <si>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</si>
  <si>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</si>
  <si>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</si>
  <si>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</si>
  <si>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</si>
  <si>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</si>
  <si>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</si>
  <si>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</si>
  <si>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</si>
  <si>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</si>
  <si>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</si>
  <si>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</si>
  <si>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</si>
  <si>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</si>
  <si>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</si>
  <si>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</si>
  <si>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</si>
  <si>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</si>
  <si>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</si>
  <si>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</si>
  <si>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</si>
  <si>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</si>
  <si>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</si>
  <si>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</si>
  <si>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</si>
  <si>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</si>
  <si>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</si>
  <si>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</si>
  <si>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</si>
  <si>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</si>
  <si>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</si>
  <si>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</si>
  <si>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</si>
  <si>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</si>
  <si>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</si>
  <si>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</si>
  <si>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</si>
  <si>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</si>
  <si>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</si>
  <si>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</si>
  <si>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</si>
  <si>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</si>
  <si>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</si>
  <si>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</si>
  <si>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</si>
  <si>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</si>
  <si>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</si>
  <si>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</si>
  <si>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</si>
  <si>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</si>
  <si>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</si>
  <si>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</si>
  <si>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</si>
  <si>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</si>
  <si>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</si>
  <si>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</si>
  <si>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</si>
  <si>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</si>
  <si>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</si>
  <si>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</si>
  <si>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</si>
  <si>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</si>
  <si>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</si>
  <si>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</si>
  <si>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</si>
  <si>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</si>
  <si>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</si>
  <si>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</si>
  <si>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</si>
  <si>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</si>
  <si>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</si>
  <si>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</si>
  <si>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</si>
  <si>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</si>
  <si>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</si>
  <si>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</si>
  <si>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</si>
  <si>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</si>
  <si>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</si>
  <si>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</si>
  <si>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</si>
  <si>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</si>
  <si>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</si>
  <si>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</si>
  <si>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</si>
  <si>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</si>
  <si>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</si>
  <si>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</si>
  <si>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</si>
  <si>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</si>
  <si>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</si>
  <si>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</si>
  <si>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</si>
  <si>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</si>
  <si>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</si>
  <si>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</si>
  <si>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</si>
  <si>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</si>
  <si>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</si>
  <si>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</si>
  <si>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</si>
  <si>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</si>
  <si>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</si>
  <si>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</si>
  <si>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</si>
  <si>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</si>
  <si>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</si>
  <si>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</si>
  <si>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</si>
  <si>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</si>
  <si>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</si>
  <si>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</si>
  <si>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</si>
  <si>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</si>
  <si>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</si>
  <si>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</si>
  <si>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</si>
  <si>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</si>
  <si>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</si>
  <si>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</si>
  <si>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</si>
  <si>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</si>
  <si>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</si>
  <si>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</si>
  <si>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</si>
  <si>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</si>
  <si>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</si>
  <si>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</si>
  <si>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</si>
  <si>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</si>
  <si>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</si>
  <si>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</si>
  <si>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</si>
  <si>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</si>
  <si>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</si>
  <si>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</si>
  <si>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</si>
  <si>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</si>
  <si>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</si>
  <si>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</si>
  <si>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</si>
  <si>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</si>
  <si>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</si>
  <si>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</si>
  <si>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</si>
  <si>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</si>
  <si>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</si>
  <si>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</si>
  <si>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</si>
  <si>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</si>
  <si>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</si>
  <si>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</si>
  <si>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</si>
  <si>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</si>
  <si>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</si>
  <si>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</si>
  <si>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</si>
  <si>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</si>
  <si>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</si>
  <si>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</si>
  <si>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</si>
  <si>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</si>
  <si>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</si>
  <si>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</si>
  <si>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</si>
  <si>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</si>
  <si>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</si>
  <si>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</si>
  <si>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</si>
  <si>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</si>
  <si>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</si>
  <si>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</si>
  <si>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</si>
  <si>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</si>
  <si>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</si>
  <si>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</si>
  <si>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</si>
  <si>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</si>
  <si>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</si>
  <si>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</si>
  <si>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</si>
  <si>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</si>
  <si>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</si>
  <si>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</si>
  <si>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</si>
  <si>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</si>
  <si>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</si>
  <si>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</si>
  <si>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</si>
  <si>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</si>
  <si>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</si>
  <si>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</si>
  <si>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</si>
  <si>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</si>
  <si>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</si>
  <si>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</si>
  <si>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</si>
  <si>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</si>
  <si>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</si>
  <si>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</si>
  <si>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</si>
  <si>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</si>
  <si>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</si>
  <si>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</si>
  <si>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</si>
  <si>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</si>
  <si>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</si>
  <si>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</si>
  <si>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</si>
  <si>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</si>
  <si>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</si>
  <si>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</si>
  <si>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</si>
  <si>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</si>
  <si>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</si>
  <si>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</si>
  <si>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</si>
  <si>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</si>
  <si>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</si>
  <si>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</si>
  <si>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</si>
  <si>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</si>
  <si>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</si>
  <si>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</si>
  <si>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</si>
  <si>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</si>
  <si>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</si>
  <si>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</si>
  <si>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</si>
  <si>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</si>
  <si>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</si>
  <si>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</si>
  <si>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</si>
  <si>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</si>
  <si>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</si>
  <si>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</si>
  <si>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</si>
  <si>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</si>
  <si>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</si>
  <si>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</si>
  <si>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</si>
  <si>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</si>
  <si>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</si>
  <si>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</si>
  <si>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</si>
  <si>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</si>
  <si>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</si>
  <si>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</si>
  <si>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</si>
  <si>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</si>
  <si>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</si>
  <si>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</si>
  <si>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</si>
  <si>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</si>
  <si>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</si>
  <si>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</si>
  <si>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</si>
  <si>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</si>
  <si>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</si>
  <si>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</si>
  <si>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</si>
  <si>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</si>
  <si>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</si>
  <si>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</si>
  <si>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</si>
  <si>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</si>
  <si>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</si>
  <si>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</si>
  <si>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</si>
  <si>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</si>
  <si>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</si>
  <si>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</si>
  <si>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</si>
  <si>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</si>
  <si>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</si>
  <si>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</si>
  <si>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</si>
  <si>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</si>
  <si>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</si>
  <si>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</si>
  <si>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</si>
  <si>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</si>
  <si>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</si>
  <si>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</si>
  <si>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</si>
  <si>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</si>
  <si>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</si>
  <si>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</si>
  <si>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</si>
  <si>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</si>
  <si>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</si>
  <si>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</si>
  <si>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</si>
  <si>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</si>
  <si>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</si>
  <si>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</si>
  <si>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</si>
  <si>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</si>
  <si>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</si>
  <si>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</si>
  <si>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</si>
  <si>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</si>
  <si>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</si>
  <si>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</si>
  <si>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</si>
  <si>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</si>
  <si>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</si>
  <si>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</si>
  <si>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</si>
  <si>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</si>
  <si>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</si>
  <si>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</si>
  <si>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</si>
  <si>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</si>
  <si>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</si>
  <si>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</si>
  <si>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</si>
  <si>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</si>
  <si>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</si>
  <si>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</si>
  <si>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</si>
  <si>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</si>
  <si>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</si>
  <si>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</si>
  <si>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</si>
  <si>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</si>
  <si>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</si>
  <si>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</si>
  <si>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</si>
  <si>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</si>
  <si>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</si>
  <si>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</si>
  <si>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</si>
  <si>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</si>
  <si>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</si>
  <si>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</si>
  <si>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</si>
  <si>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</si>
  <si>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</si>
  <si>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</si>
  <si>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</si>
  <si>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</si>
  <si>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</si>
  <si>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</si>
  <si>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</si>
  <si>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</si>
  <si>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</si>
  <si>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</si>
  <si>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</si>
  <si>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</si>
  <si>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</si>
  <si>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</si>
  <si>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</si>
  <si>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</si>
  <si>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</si>
  <si>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</si>
  <si>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</si>
  <si>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</si>
  <si>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</si>
  <si>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</si>
  <si>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</si>
  <si>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</si>
  <si>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</si>
  <si>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</si>
  <si>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</si>
  <si>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</si>
  <si>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</si>
  <si>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</si>
  <si>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</si>
  <si>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</si>
  <si>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</si>
  <si>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</si>
  <si>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</si>
  <si>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</si>
  <si>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</si>
  <si>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</si>
  <si>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</si>
  <si>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</si>
  <si>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</si>
  <si>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</si>
  <si>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</si>
  <si>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</si>
  <si>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</si>
  <si>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</si>
  <si>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</si>
  <si>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</si>
  <si>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</si>
  <si>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</si>
  <si>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</si>
  <si>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</si>
  <si>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</si>
  <si>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</si>
  <si>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</si>
  <si>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</si>
  <si>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</si>
  <si>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</si>
  <si>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</si>
  <si>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</si>
  <si>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</si>
  <si>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</si>
  <si>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</si>
  <si>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</si>
  <si>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</si>
  <si>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</si>
  <si>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</si>
  <si>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</si>
  <si>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</si>
  <si>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</si>
  <si>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</si>
  <si>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</si>
  <si>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</si>
  <si>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</si>
  <si>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</si>
  <si>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</si>
  <si>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</si>
  <si>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</si>
  <si>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</si>
  <si>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</si>
  <si>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</si>
  <si>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</si>
  <si>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</si>
  <si>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</si>
  <si>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</si>
  <si>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</si>
  <si>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</si>
  <si>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</si>
  <si>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</si>
  <si>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</si>
  <si>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</si>
  <si>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</si>
  <si>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</si>
  <si>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</si>
  <si>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</si>
  <si>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</si>
  <si>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</si>
  <si>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</si>
  <si>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</si>
  <si>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</si>
  <si>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</si>
  <si>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</si>
  <si>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</si>
  <si>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</si>
  <si>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</si>
  <si>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</si>
  <si>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</si>
  <si>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</si>
  <si>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</si>
  <si>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</si>
  <si>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</si>
  <si>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</si>
  <si>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</si>
  <si>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</si>
  <si>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</si>
  <si>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</si>
  <si>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</si>
  <si>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</si>
  <si>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</si>
  <si>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</si>
  <si>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</si>
  <si>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</si>
  <si>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</si>
  <si>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</si>
  <si>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</si>
  <si>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</si>
  <si>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</si>
  <si>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</si>
  <si>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</si>
  <si>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</si>
  <si>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</si>
  <si>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</si>
  <si>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</si>
  <si>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</si>
  <si>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</si>
  <si>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</si>
  <si>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</si>
  <si>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</si>
  <si>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</si>
  <si>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</si>
  <si>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</si>
  <si>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</si>
  <si>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</si>
  <si>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</si>
  <si>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</si>
  <si>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</si>
  <si>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</si>
  <si>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</si>
  <si>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</si>
  <si>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</si>
  <si>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</si>
  <si>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</si>
  <si>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</si>
  <si>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</si>
  <si>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</si>
  <si>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</si>
  <si>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</si>
  <si>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</si>
  <si>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</si>
  <si>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</si>
  <si>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</si>
  <si>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</si>
  <si>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</si>
  <si>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</si>
  <si>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</si>
  <si>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</si>
  <si>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</si>
  <si>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</si>
  <si>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</si>
  <si>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</si>
  <si>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</si>
  <si>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</si>
  <si>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</si>
  <si>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</si>
  <si>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</si>
  <si>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</si>
  <si>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</si>
  <si>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</si>
  <si>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</si>
  <si>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</si>
  <si>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</si>
  <si>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</si>
  <si>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</si>
  <si>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</si>
  <si>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</si>
  <si>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</si>
  <si>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</si>
  <si>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</si>
  <si>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</si>
  <si>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</si>
  <si>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</si>
  <si>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</si>
  <si>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</si>
  <si>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</si>
  <si>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</si>
  <si>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</si>
  <si>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</si>
  <si>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</si>
  <si>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</si>
  <si>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</si>
  <si>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</si>
  <si>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</si>
  <si>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</si>
  <si>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</si>
  <si>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</si>
  <si>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</si>
  <si>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</si>
  <si>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</si>
  <si>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</si>
  <si>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</si>
  <si>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</si>
  <si>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</si>
  <si>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</si>
  <si>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</si>
  <si>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</si>
  <si>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</si>
  <si>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</si>
  <si>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</si>
  <si>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</si>
  <si>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</si>
  <si>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</si>
  <si>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</si>
  <si>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</si>
  <si>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</si>
  <si>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</si>
  <si>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</si>
  <si>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</si>
  <si>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</si>
  <si>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</si>
  <si>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</si>
  <si>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</si>
  <si>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</si>
  <si>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</si>
  <si>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</si>
  <si>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</si>
  <si>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</si>
  <si>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</si>
  <si>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</si>
  <si>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</si>
  <si>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</si>
  <si>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</si>
  <si>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</si>
  <si>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</si>
  <si>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</si>
  <si>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</si>
  <si>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</si>
  <si>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</si>
  <si>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</si>
  <si>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</si>
  <si>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</si>
  <si>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</si>
  <si>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</si>
  <si>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</si>
  <si>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</si>
  <si>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</si>
  <si>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</si>
  <si>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</si>
  <si>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</si>
  <si>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</si>
  <si>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</si>
  <si>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</si>
  <si>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</si>
  <si>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</si>
  <si>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</si>
  <si>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</si>
  <si>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</si>
  <si>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</si>
  <si>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</si>
  <si>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</si>
  <si>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</si>
  <si>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</si>
  <si>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</si>
  <si>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</si>
  <si>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</si>
  <si>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</si>
  <si>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</si>
  <si>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</si>
  <si>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</si>
  <si>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</si>
  <si>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</si>
  <si>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</si>
  <si>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</si>
  <si>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</si>
  <si>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</si>
  <si>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</si>
  <si>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</si>
  <si>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</si>
  <si>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</si>
  <si>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</si>
  <si>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</si>
  <si>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</si>
  <si>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</si>
  <si>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</si>
  <si>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</si>
  <si>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</si>
  <si>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</si>
  <si>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</si>
  <si>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</si>
  <si>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</si>
  <si>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</si>
  <si>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</si>
  <si>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</si>
  <si>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</si>
  <si>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</si>
  <si>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</si>
  <si>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</si>
  <si>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</si>
  <si>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</si>
  <si>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</si>
  <si>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</si>
  <si>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</si>
  <si>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</si>
  <si>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</si>
  <si>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</si>
  <si>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</si>
  <si>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</si>
  <si>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</si>
  <si>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</si>
  <si>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</si>
  <si>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</si>
  <si>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</si>
  <si>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</si>
  <si>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</si>
  <si>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</si>
  <si>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</si>
  <si>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</si>
  <si>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</si>
  <si>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</si>
  <si>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</si>
  <si>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</si>
  <si>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</si>
  <si>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</si>
  <si>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</si>
  <si>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</si>
  <si>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</si>
  <si>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</si>
  <si>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</si>
  <si>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</si>
  <si>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</si>
  <si>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</si>
  <si>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</si>
  <si>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</si>
  <si>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</si>
  <si>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</si>
  <si>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</si>
  <si>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</si>
  <si>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</si>
  <si>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</si>
  <si>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</si>
  <si>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</si>
  <si>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</si>
  <si>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</si>
  <si>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</si>
  <si>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</si>
  <si>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</si>
  <si>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</si>
  <si>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</si>
  <si>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</si>
  <si>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</si>
  <si>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</si>
  <si>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</si>
  <si>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</si>
  <si>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</si>
  <si>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</si>
  <si>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</si>
  <si>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</si>
  <si>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</si>
  <si>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</si>
  <si>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</si>
  <si>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</si>
  <si>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</si>
  <si>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</si>
  <si>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</si>
  <si>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</si>
  <si>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</si>
  <si>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</si>
  <si>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</si>
  <si>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</si>
  <si>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</si>
  <si>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</si>
  <si>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</si>
  <si>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</si>
  <si>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</si>
  <si>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</si>
  <si>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</si>
  <si>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</si>
  <si>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</si>
  <si>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</si>
  <si>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</si>
  <si>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</si>
  <si>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</si>
  <si>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</si>
  <si>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</si>
  <si>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</si>
  <si>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</si>
  <si>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</si>
  <si>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</si>
  <si>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</si>
  <si>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</si>
  <si>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</si>
  <si>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</si>
  <si>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</si>
  <si>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</si>
  <si>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</si>
  <si>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</si>
  <si>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</si>
  <si>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</si>
  <si>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</si>
  <si>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</si>
  <si>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</si>
  <si>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</si>
  <si>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</si>
  <si>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</si>
  <si>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</si>
  <si>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</si>
  <si>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</si>
  <si>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</si>
  <si>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</si>
  <si>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</si>
  <si>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</si>
  <si>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</si>
  <si>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</si>
  <si>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</si>
  <si>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</si>
  <si>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</si>
  <si>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</si>
  <si>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</si>
  <si>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</si>
  <si>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</si>
  <si>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</si>
  <si>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</si>
  <si>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</si>
  <si>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</si>
  <si>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</si>
  <si>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</si>
  <si>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</si>
  <si>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</si>
  <si>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</si>
  <si>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</si>
  <si>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</si>
  <si>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</si>
  <si>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</si>
  <si>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</si>
  <si>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</si>
  <si>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</si>
  <si>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</si>
  <si>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</si>
  <si>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</si>
  <si>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</si>
  <si>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</si>
  <si>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</si>
  <si>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</si>
  <si>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</si>
  <si>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</si>
  <si>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</si>
  <si>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</si>
  <si>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</si>
  <si>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</si>
  <si>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</si>
  <si>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</si>
  <si>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</si>
  <si>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</si>
  <si>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</si>
  <si>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</si>
  <si>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</si>
  <si>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</si>
  <si>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</si>
  <si>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</si>
  <si>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</si>
  <si>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</si>
  <si>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</si>
  <si>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</si>
  <si>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</si>
  <si>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</si>
  <si>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</si>
  <si>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</si>
  <si>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</si>
  <si>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</si>
  <si>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</si>
  <si>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</si>
  <si>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</si>
  <si>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</si>
  <si>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</si>
  <si>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</si>
  <si>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</si>
  <si>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</si>
  <si>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</si>
  <si>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</si>
  <si>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</si>
  <si>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</si>
  <si>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</si>
  <si>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</si>
  <si>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</si>
  <si>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</si>
  <si>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</si>
  <si>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</si>
  <si>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</si>
  <si>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</si>
  <si>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</si>
  <si>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</si>
  <si>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</si>
  <si>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</si>
  <si>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</si>
  <si>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</si>
  <si>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</si>
  <si>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</si>
  <si>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</si>
  <si>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</si>
  <si>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</si>
  <si>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</si>
  <si>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</si>
  <si>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</si>
  <si>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</si>
  <si>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</si>
  <si>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</si>
  <si>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</si>
  <si>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</si>
  <si>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</si>
  <si>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</si>
  <si>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</si>
  <si>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</si>
  <si>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</si>
  <si>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</si>
  <si>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</si>
  <si>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</si>
  <si>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</si>
  <si>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</si>
  <si>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</si>
  <si>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</si>
  <si>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</si>
  <si>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</si>
  <si>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</si>
  <si>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</si>
  <si>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</si>
  <si>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</si>
  <si>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</si>
  <si>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</si>
  <si>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</si>
  <si>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</si>
  <si>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</si>
  <si>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</si>
  <si>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</si>
  <si>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</si>
  <si>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</si>
  <si>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</si>
  <si>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</si>
  <si>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</si>
  <si>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</si>
  <si>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</si>
  <si>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</si>
  <si>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</si>
  <si>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</si>
  <si>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</si>
  <si>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</si>
  <si>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</si>
  <si>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</si>
  <si>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</si>
  <si>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</si>
  <si>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</si>
  <si>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</si>
  <si>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</si>
  <si>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</si>
  <si>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</si>
  <si>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</si>
  <si>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</si>
  <si>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</si>
  <si>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</si>
  <si>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</si>
  <si>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</si>
  <si>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</si>
  <si>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</si>
  <si>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</si>
  <si>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</si>
  <si>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</si>
  <si>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</si>
  <si>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</si>
  <si>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</si>
  <si>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</si>
  <si>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</si>
  <si>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</si>
  <si>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</si>
  <si>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</si>
  <si>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</si>
  <si>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</si>
  <si>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</si>
  <si>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</si>
  <si>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</si>
  <si>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</si>
  <si>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</si>
  <si>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</si>
  <si>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</si>
  <si>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</si>
  <si>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</si>
  <si>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</si>
  <si>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</si>
  <si>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</si>
  <si>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</si>
  <si>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</si>
  <si>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</si>
  <si>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</si>
  <si>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</si>
  <si>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</si>
  <si>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</si>
  <si>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</si>
  <si>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</si>
  <si>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</si>
  <si>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</si>
  <si>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</si>
  <si>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</si>
  <si>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</si>
  <si>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</si>
  <si>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</si>
  <si>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</si>
  <si>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</si>
  <si>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</si>
  <si>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</si>
  <si>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</si>
  <si>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</si>
  <si>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</si>
  <si>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</si>
  <si>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</si>
  <si>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</si>
  <si>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</si>
  <si>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</si>
  <si>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</si>
  <si>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</si>
  <si>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</si>
  <si>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</si>
  <si>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</si>
  <si>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</si>
  <si>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</si>
  <si>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</si>
  <si>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</si>
  <si>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</si>
  <si>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</si>
  <si>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</si>
  <si>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</si>
  <si>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</si>
  <si>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</si>
  <si>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</si>
  <si>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</si>
  <si>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</si>
  <si>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</si>
  <si>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</si>
  <si>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</si>
  <si>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</si>
  <si>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</si>
  <si>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</si>
  <si>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</si>
  <si>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</si>
  <si>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</si>
  <si>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</si>
  <si>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</si>
  <si>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</si>
  <si>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</si>
  <si>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</si>
  <si>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</si>
  <si>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</si>
  <si>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</si>
  <si>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</si>
  <si>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</si>
  <si>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</si>
  <si>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</si>
  <si>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</si>
  <si>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</si>
  <si>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</si>
  <si>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</si>
  <si>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</si>
  <si>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</si>
  <si>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</si>
  <si>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</si>
  <si>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</si>
  <si>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</si>
  <si>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</si>
  <si>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</si>
  <si>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</si>
  <si>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</si>
  <si>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</si>
  <si>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</si>
  <si>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</si>
  <si>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</si>
  <si>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</si>
  <si>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</si>
  <si>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</si>
  <si>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</si>
  <si>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</si>
  <si>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</si>
  <si>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</si>
  <si>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</si>
  <si>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</si>
  <si>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</si>
  <si>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</si>
  <si>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</si>
  <si>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</si>
  <si>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</si>
  <si>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</si>
  <si>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</si>
  <si>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</si>
  <si>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</si>
  <si>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</si>
  <si>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</si>
  <si>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</si>
  <si>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</si>
  <si>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</si>
  <si>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</si>
  <si>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</si>
  <si>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</si>
  <si>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</si>
  <si>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</si>
  <si>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</si>
  <si>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</si>
  <si>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</si>
  <si>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</si>
  <si>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</si>
  <si>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</si>
  <si>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</si>
  <si>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</si>
  <si>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</si>
  <si>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</si>
  <si>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</si>
  <si>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</si>
  <si>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</si>
  <si>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</si>
  <si>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</si>
  <si>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</si>
  <si>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</si>
  <si>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</si>
  <si>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</si>
  <si>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</si>
  <si>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</si>
  <si>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</si>
  <si>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</si>
  <si>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</si>
  <si>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</si>
  <si>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</si>
  <si>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</si>
  <si>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</si>
  <si>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</si>
  <si>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</si>
  <si>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</si>
  <si>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</si>
  <si>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</si>
  <si>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</si>
  <si>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</si>
  <si>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</si>
  <si>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</si>
  <si>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</si>
  <si>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</si>
  <si>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</si>
  <si>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</si>
  <si>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</si>
  <si>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</si>
  <si>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</si>
  <si>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</si>
  <si>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</si>
  <si>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</si>
  <si>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</si>
  <si>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</si>
  <si>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</si>
  <si>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</si>
  <si>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</si>
  <si>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</si>
  <si>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</si>
  <si>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</si>
  <si>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</si>
  <si>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</si>
  <si>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</si>
  <si>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</si>
  <si>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</si>
  <si>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</si>
  <si>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</si>
  <si>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</si>
  <si>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</si>
  <si>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</si>
  <si>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</si>
  <si>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</si>
  <si>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</si>
  <si>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</si>
  <si>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</si>
  <si>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</si>
  <si>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</si>
  <si>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</si>
  <si>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</si>
  <si>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</si>
  <si>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</si>
  <si>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</si>
  <si>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</si>
  <si>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</si>
  <si>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</si>
  <si>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</si>
  <si>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</si>
  <si>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</si>
  <si>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</si>
  <si>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</si>
  <si>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</si>
  <si>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</si>
  <si>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</si>
  <si>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</si>
  <si>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</si>
  <si>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</si>
  <si>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</si>
  <si>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</si>
  <si>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</si>
  <si>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</si>
  <si>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</si>
  <si>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</si>
  <si>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</si>
  <si>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</si>
  <si>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</si>
  <si>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</si>
  <si>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</si>
  <si>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</si>
  <si>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</si>
  <si>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</si>
  <si>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</si>
  <si>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</si>
  <si>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</si>
  <si>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</si>
  <si>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</si>
  <si>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</si>
  <si>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</si>
  <si>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</si>
  <si>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</si>
  <si>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</si>
  <si>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</si>
  <si>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</si>
  <si>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</si>
  <si>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</si>
  <si>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</si>
  <si>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</si>
  <si>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</si>
  <si>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</si>
  <si>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</si>
  <si>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</si>
  <si>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</si>
  <si>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</si>
  <si>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</si>
  <si>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</si>
  <si>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</si>
  <si>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</si>
  <si>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</si>
  <si>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</si>
  <si>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</si>
  <si>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</si>
  <si>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</si>
  <si>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</si>
  <si>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</si>
  <si>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</si>
  <si>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</si>
  <si>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</si>
  <si>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</si>
  <si>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</si>
  <si>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</si>
  <si>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</si>
  <si>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</si>
  <si>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</si>
  <si>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</si>
  <si>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</si>
  <si>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</si>
  <si>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</si>
  <si>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</si>
  <si>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</si>
  <si>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</si>
  <si>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</si>
  <si>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</si>
  <si>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</si>
  <si>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</si>
  <si>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</si>
  <si>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</si>
  <si>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</si>
  <si>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</si>
  <si>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</si>
  <si>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</si>
  <si>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</si>
  <si>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</si>
  <si>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</si>
  <si>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</si>
  <si>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</si>
  <si>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</si>
  <si>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</si>
  <si>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</si>
  <si>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</si>
  <si>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</si>
  <si>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</si>
  <si>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</si>
  <si>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</si>
  <si>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</si>
  <si>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</si>
  <si>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</si>
  <si>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</si>
  <si>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</si>
  <si>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</si>
  <si>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</si>
  <si>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</si>
  <si>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</si>
  <si>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</si>
  <si>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</si>
  <si>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</si>
  <si>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</si>
  <si>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</si>
  <si>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</si>
  <si>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</si>
  <si>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</si>
  <si>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</si>
  <si>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</si>
  <si>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</si>
  <si>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</si>
  <si>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</si>
  <si>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</si>
  <si>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</si>
  <si>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</si>
  <si>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</si>
  <si>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</si>
  <si>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</si>
  <si>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</si>
  <si>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</si>
  <si>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</si>
  <si>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</si>
  <si>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</si>
  <si>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</si>
  <si>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</si>
  <si>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</si>
  <si>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</si>
  <si>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</si>
  <si>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</si>
  <si>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</si>
  <si>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</si>
  <si>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</si>
  <si>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</si>
  <si>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</si>
  <si>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</si>
  <si>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</si>
  <si>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</si>
  <si>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</si>
  <si>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</si>
  <si>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</si>
  <si>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</si>
  <si>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</si>
  <si>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</si>
  <si>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</si>
  <si>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</si>
  <si>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</si>
  <si>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</si>
  <si>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</si>
  <si>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</si>
  <si>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</si>
  <si>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</si>
  <si>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</si>
  <si>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</si>
  <si>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</si>
  <si>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</si>
  <si>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</si>
  <si>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</si>
  <si>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</si>
  <si>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</si>
  <si>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</si>
  <si>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</si>
  <si>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</si>
  <si>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</si>
  <si>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</si>
  <si>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</si>
  <si>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</si>
  <si>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</si>
  <si>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</si>
  <si>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</si>
  <si>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</si>
  <si>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</si>
  <si>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</si>
  <si>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</si>
  <si>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</si>
  <si>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</si>
  <si>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</si>
  <si>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</si>
  <si>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</si>
  <si>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</si>
  <si>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</si>
  <si>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</si>
  <si>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</si>
  <si>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</si>
  <si>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</si>
  <si>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</si>
  <si>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</si>
  <si>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</si>
  <si>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</si>
  <si>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</si>
  <si>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</si>
  <si>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</si>
  <si>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</si>
  <si>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</si>
  <si>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</si>
  <si>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</si>
  <si>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</si>
  <si>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</si>
  <si>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</si>
  <si>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</si>
  <si>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</si>
  <si>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</si>
  <si>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</si>
  <si>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</si>
  <si>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</si>
  <si>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</si>
  <si>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</si>
  <si>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</si>
  <si>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</si>
  <si>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</si>
  <si>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</si>
  <si>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</si>
  <si>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</si>
  <si>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</si>
  <si>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</si>
  <si>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</si>
  <si>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</si>
  <si>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</si>
  <si>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</si>
  <si>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</si>
  <si>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</si>
  <si>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</si>
  <si>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</si>
  <si>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</si>
  <si>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</si>
  <si>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</si>
  <si>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</si>
  <si>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</si>
  <si>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</si>
  <si>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</si>
  <si>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</si>
  <si>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</si>
  <si>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</si>
  <si>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</si>
  <si>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</si>
  <si>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</si>
  <si>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</si>
  <si>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</si>
  <si>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</si>
  <si>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</si>
  <si>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</si>
  <si>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</si>
  <si>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</si>
  <si>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</si>
  <si>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</si>
  <si>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</si>
  <si>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</si>
  <si>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</si>
  <si>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</si>
  <si>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</si>
  <si>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</si>
  <si>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</si>
  <si>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</si>
  <si>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</si>
  <si>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</si>
  <si>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</si>
  <si>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</si>
  <si>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</si>
  <si>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</si>
  <si>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</si>
  <si>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</si>
  <si>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</si>
  <si>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</si>
  <si>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</si>
  <si>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</si>
  <si>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</si>
  <si>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</si>
  <si>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</si>
  <si>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</si>
  <si>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</si>
  <si>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</si>
  <si>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</si>
  <si>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</si>
  <si>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</si>
  <si>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</si>
  <si>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</si>
  <si>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</si>
  <si>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</si>
  <si>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</si>
  <si>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</si>
  <si>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</si>
  <si>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</si>
  <si>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</si>
  <si>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</si>
  <si>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</si>
  <si>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</si>
  <si>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</si>
  <si>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</si>
  <si>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</si>
  <si>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</si>
  <si>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</si>
  <si>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</si>
  <si>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</si>
  <si>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</si>
  <si>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</si>
  <si>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</si>
  <si>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</si>
  <si>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</si>
  <si>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</si>
  <si>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</si>
  <si>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</si>
  <si>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</si>
  <si>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</si>
  <si>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</si>
  <si>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</si>
  <si>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</si>
  <si>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</si>
  <si>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</si>
  <si>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</si>
  <si>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</si>
  <si>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</si>
  <si>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</si>
  <si>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</si>
  <si>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</si>
  <si>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</si>
  <si>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</si>
  <si>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</si>
  <si>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</si>
  <si>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</si>
  <si>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</si>
  <si>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</si>
  <si>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</si>
  <si>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</si>
  <si>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</si>
  <si>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</si>
  <si>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</si>
  <si>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</si>
  <si>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</si>
  <si>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</si>
  <si>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</si>
  <si>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</si>
  <si>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</si>
  <si>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</si>
  <si>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</si>
  <si>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</si>
  <si>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</si>
  <si>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</si>
  <si>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</si>
  <si>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</si>
  <si>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</si>
  <si>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</si>
  <si>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</si>
  <si>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</si>
  <si>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</si>
  <si>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</si>
  <si>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</si>
  <si>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</si>
  <si>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</si>
  <si>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</si>
  <si>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</si>
  <si>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</si>
  <si>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</si>
  <si>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</si>
  <si>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</si>
  <si>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</si>
  <si>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</si>
  <si>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</si>
  <si>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</si>
  <si>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</si>
  <si>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</si>
  <si>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</si>
  <si>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</si>
  <si>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</si>
  <si>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</si>
  <si>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</si>
  <si>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</si>
  <si>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</si>
  <si>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</si>
  <si>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</si>
  <si>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</si>
  <si>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</si>
  <si>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</si>
  <si>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</si>
  <si>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</si>
  <si>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</si>
  <si>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</si>
  <si>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</si>
  <si>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</si>
  <si>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</si>
  <si>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</si>
  <si>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</si>
  <si>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</si>
  <si>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</si>
  <si>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</si>
  <si>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</si>
  <si>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</si>
  <si>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</si>
  <si>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</si>
  <si>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</si>
  <si>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</si>
  <si>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</si>
  <si>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</si>
  <si>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</si>
  <si>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</si>
  <si>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</si>
  <si>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</si>
  <si>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</si>
  <si>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</si>
  <si>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</si>
  <si>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</si>
  <si>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</si>
  <si>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</si>
  <si>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</si>
  <si>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</si>
  <si>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</si>
  <si>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</si>
  <si>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</si>
  <si>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</si>
  <si>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</si>
  <si>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</si>
  <si>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</si>
  <si>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</si>
  <si>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</si>
  <si>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</si>
  <si>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</si>
  <si>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</si>
  <si>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</si>
  <si>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</si>
  <si>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</si>
  <si>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</si>
  <si>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</si>
  <si>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</si>
  <si>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</si>
  <si>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</si>
  <si>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</si>
  <si>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</si>
  <si>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</si>
  <si>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</si>
  <si>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</si>
  <si>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</si>
  <si>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</si>
  <si>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</si>
  <si>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</si>
  <si>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</si>
  <si>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</si>
  <si>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</si>
  <si>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</si>
  <si>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</si>
  <si>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</si>
  <si>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</si>
  <si>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</si>
  <si>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</si>
  <si>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</si>
  <si>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</si>
  <si>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</si>
  <si>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</si>
  <si>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</si>
  <si>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</si>
  <si>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</si>
  <si>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</si>
  <si>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</si>
  <si>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</si>
  <si>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</si>
  <si>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</si>
  <si>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</si>
  <si>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</si>
  <si>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</si>
  <si>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</si>
  <si>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</si>
  <si>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</si>
  <si>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</si>
  <si>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</si>
  <si>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</si>
  <si>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</si>
  <si>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</si>
  <si>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</si>
  <si>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</si>
  <si>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</si>
  <si>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</si>
  <si>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</si>
  <si>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</si>
  <si>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</si>
  <si>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</si>
  <si>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</si>
  <si>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</si>
  <si>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</si>
  <si>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</si>
  <si>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</si>
  <si>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</si>
  <si>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</si>
  <si>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</si>
  <si>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</si>
  <si>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</si>
  <si>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</si>
  <si>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</si>
  <si>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</si>
  <si>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</si>
  <si>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</si>
  <si>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</si>
  <si>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</si>
  <si>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</si>
  <si>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</si>
  <si>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</si>
  <si>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</si>
  <si>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</si>
  <si>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</si>
  <si>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</si>
  <si>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</si>
  <si>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</si>
  <si>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</si>
  <si>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</si>
  <si>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</si>
  <si>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</si>
  <si>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</si>
  <si>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</si>
  <si>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</si>
  <si>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</si>
  <si>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</si>
  <si>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</si>
  <si>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</si>
  <si>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</si>
  <si>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</si>
  <si>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</si>
  <si>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</si>
  <si>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</si>
  <si>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</si>
  <si>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</si>
  <si>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</si>
  <si>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</si>
  <si>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</si>
  <si>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</si>
  <si>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</si>
  <si>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</si>
  <si>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</si>
  <si>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</si>
  <si>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</si>
  <si>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</si>
  <si>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</si>
  <si>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</si>
  <si>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</si>
  <si>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</si>
  <si>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</si>
  <si>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</si>
  <si>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</si>
  <si>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</si>
  <si>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</si>
  <si>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</si>
  <si>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</si>
  <si>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</si>
  <si>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</si>
  <si>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</si>
  <si>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</si>
  <si>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</si>
  <si>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</si>
  <si>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</si>
  <si>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</si>
  <si>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</si>
  <si>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</si>
  <si>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</si>
  <si>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</si>
  <si>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</si>
  <si>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</si>
  <si>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</si>
  <si>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</si>
  <si>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</si>
  <si>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</si>
  <si>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</si>
  <si>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</si>
  <si>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</si>
  <si>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</si>
  <si>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</si>
  <si>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</si>
  <si>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</si>
  <si>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</si>
  <si>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</si>
  <si>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</si>
  <si>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</si>
  <si>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</si>
  <si>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</si>
  <si>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</si>
  <si>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</si>
  <si>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</si>
  <si>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</si>
  <si>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</si>
  <si>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</si>
  <si>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</si>
  <si>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</si>
  <si>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</si>
  <si>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</si>
  <si>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</si>
  <si>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</si>
  <si>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</si>
  <si>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</si>
  <si>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</si>
  <si>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</si>
  <si>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</si>
  <si>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</si>
  <si>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</si>
  <si>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</si>
  <si>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</si>
  <si>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</si>
  <si>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</si>
  <si>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</si>
  <si>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</si>
  <si>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</si>
  <si>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</si>
  <si>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</si>
  <si>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</si>
  <si>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</si>
  <si>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</si>
  <si>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</si>
  <si>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</si>
  <si>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</si>
  <si>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</si>
  <si>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</si>
  <si>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</si>
  <si>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</si>
  <si>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</si>
  <si>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</si>
  <si>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</si>
  <si>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</si>
  <si>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</si>
  <si>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</si>
  <si>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</si>
  <si>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</si>
  <si>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</si>
  <si>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</si>
  <si>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</si>
  <si>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</si>
  <si>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</si>
  <si>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</si>
  <si>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</si>
  <si>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</si>
  <si>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</si>
  <si>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</si>
  <si>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</si>
  <si>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</si>
  <si>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</si>
  <si>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</si>
  <si>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</si>
  <si>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</si>
  <si>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</si>
  <si>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</si>
  <si>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</si>
  <si>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</si>
  <si>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</si>
  <si>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</si>
  <si>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</si>
  <si>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</si>
  <si>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</si>
  <si>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</si>
  <si>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</si>
  <si>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</si>
  <si>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</si>
  <si>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</si>
  <si>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</si>
  <si>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</si>
  <si>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</si>
  <si>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</si>
  <si>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</si>
  <si>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</si>
  <si>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</si>
  <si>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</si>
  <si>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</si>
  <si>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</si>
  <si>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</si>
  <si>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</si>
  <si>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</si>
  <si>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</si>
  <si>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</si>
  <si>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</si>
  <si>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</si>
  <si>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</si>
  <si>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</si>
  <si>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</si>
  <si>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</si>
  <si>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</si>
  <si>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</si>
  <si>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</si>
  <si>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</si>
  <si>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</si>
  <si>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</si>
  <si>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</si>
  <si>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</si>
  <si>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</si>
  <si>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</si>
  <si>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</si>
  <si>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</si>
  <si>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</si>
  <si>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</si>
  <si>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</si>
  <si>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</si>
  <si>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</si>
  <si>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</si>
  <si>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</si>
  <si>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</si>
  <si>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</si>
  <si>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</si>
  <si>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</si>
  <si>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</si>
  <si>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</si>
  <si>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</si>
  <si>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</si>
  <si>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</si>
  <si>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</si>
  <si>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</si>
  <si>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</si>
  <si>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</si>
  <si>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</si>
  <si>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</si>
  <si>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</si>
  <si>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</si>
  <si>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</si>
  <si>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</si>
  <si>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</si>
  <si>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</si>
  <si>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</si>
  <si>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</si>
  <si>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</si>
  <si>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</si>
  <si>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</si>
  <si>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</si>
  <si>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</si>
  <si>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</si>
  <si>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</si>
  <si>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</si>
  <si>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</si>
  <si>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</si>
  <si>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</si>
  <si>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</si>
  <si>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</si>
  <si>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</si>
  <si>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</si>
  <si>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</si>
  <si>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</si>
  <si>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</si>
  <si>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</si>
  <si>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</si>
  <si>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</si>
  <si>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</si>
  <si>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</si>
  <si>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</si>
  <si>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</si>
  <si>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</si>
  <si>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</si>
  <si>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</si>
  <si>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</si>
  <si>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</si>
  <si>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</si>
  <si>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</si>
  <si>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</si>
  <si>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</si>
  <si>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</si>
  <si>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</si>
  <si>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</si>
  <si>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</si>
  <si>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</si>
  <si>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</si>
  <si>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</si>
  <si>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</si>
  <si>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</si>
  <si>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</si>
  <si>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</si>
  <si>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</si>
  <si>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</si>
  <si>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</si>
  <si>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</si>
  <si>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</si>
  <si>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</si>
  <si>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</si>
  <si>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</si>
  <si>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</si>
  <si>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</si>
  <si>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</si>
  <si>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</si>
  <si>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</si>
  <si>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</si>
  <si>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</si>
  <si>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</si>
  <si>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</si>
  <si>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</si>
  <si>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</si>
  <si>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</si>
  <si>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</si>
  <si>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</si>
  <si>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</si>
  <si>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</si>
  <si>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</si>
  <si>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</si>
  <si>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</si>
  <si>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</si>
  <si>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</si>
  <si>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</si>
  <si>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</si>
  <si>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</si>
  <si>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</si>
  <si>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</si>
  <si>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</si>
  <si>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</si>
  <si>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</si>
  <si>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</si>
  <si>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</si>
  <si>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</si>
  <si>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</si>
  <si>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</si>
  <si>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</si>
  <si>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</si>
  <si>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</si>
  <si>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</si>
  <si>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</si>
  <si>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</si>
  <si>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</si>
  <si>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</si>
  <si>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</si>
  <si>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</si>
  <si>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</si>
  <si>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</si>
  <si>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</si>
  <si>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</si>
  <si>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</si>
  <si>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</si>
  <si>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</si>
  <si>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</si>
  <si>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</si>
  <si>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</si>
  <si>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</si>
  <si>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</si>
  <si>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</si>
  <si>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</si>
  <si>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</si>
  <si>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</si>
  <si>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</si>
  <si>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</si>
  <si>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</si>
  <si>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</si>
  <si>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</si>
  <si>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</si>
  <si>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</si>
  <si>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</si>
  <si>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</si>
  <si>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</si>
  <si>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</si>
  <si>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</si>
  <si>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</si>
  <si>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</si>
  <si>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</si>
  <si>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</si>
  <si>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</si>
  <si>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</si>
  <si>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</si>
  <si>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</si>
  <si>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</si>
  <si>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</si>
  <si>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</si>
  <si>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</si>
  <si>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</si>
  <si>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</si>
  <si>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</si>
  <si>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</si>
  <si>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</si>
  <si>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</si>
  <si>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</si>
  <si>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</si>
  <si>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</si>
  <si>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</si>
  <si>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</si>
  <si>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</si>
  <si>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</si>
  <si>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</si>
  <si>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</si>
  <si>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</si>
  <si>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</si>
  <si>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</si>
  <si>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</si>
  <si>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</si>
  <si>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</si>
  <si>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</si>
  <si>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</si>
  <si>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</si>
  <si>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</si>
  <si>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</si>
  <si>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</si>
  <si>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</si>
  <si>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</si>
  <si>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</si>
  <si>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</si>
  <si>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</si>
  <si>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</si>
  <si>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</si>
  <si>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</si>
  <si>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</si>
  <si>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</si>
  <si>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</si>
  <si>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</si>
  <si>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</si>
  <si>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</si>
  <si>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</si>
  <si>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</si>
  <si>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</si>
  <si>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</si>
  <si>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</si>
  <si>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</si>
  <si>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</si>
  <si>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</si>
  <si>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</si>
  <si>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</si>
  <si>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</si>
  <si>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</si>
  <si>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</si>
  <si>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</si>
  <si>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</si>
  <si>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</si>
  <si>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</si>
  <si>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</si>
  <si>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</si>
  <si>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</si>
  <si>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</si>
  <si>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</si>
  <si>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</si>
  <si>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</si>
  <si>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</si>
  <si>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</si>
  <si>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</si>
  <si>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</si>
  <si>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</si>
  <si>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</si>
  <si>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</si>
  <si>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</si>
  <si>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</si>
  <si>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</si>
  <si>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</si>
  <si>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</si>
  <si>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</si>
  <si>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</si>
  <si>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</si>
  <si>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</si>
  <si>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</si>
  <si>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</si>
  <si>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</si>
  <si>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</si>
  <si>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</si>
  <si>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</si>
  <si>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</si>
  <si>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</si>
  <si>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</si>
  <si>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</si>
  <si>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</si>
  <si>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</si>
  <si>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</si>
  <si>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</si>
  <si>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</si>
  <si>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</si>
  <si>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</si>
  <si>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</si>
  <si>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</si>
  <si>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</si>
  <si>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</si>
  <si>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</si>
  <si>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</si>
  <si>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</si>
  <si>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</si>
  <si>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</si>
  <si>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</si>
  <si>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</si>
  <si>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</si>
  <si>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</si>
  <si>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</si>
  <si>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</si>
  <si>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</si>
  <si>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</si>
  <si>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</si>
  <si>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</si>
  <si>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</si>
  <si>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</si>
  <si>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</si>
  <si>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</si>
  <si>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</si>
  <si>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</si>
  <si>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</si>
  <si>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</si>
  <si>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</si>
  <si>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</si>
  <si>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</si>
  <si>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</si>
  <si>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</si>
  <si>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</si>
  <si>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</si>
  <si>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</si>
  <si>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</si>
  <si>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</si>
  <si>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</si>
  <si>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</si>
  <si>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</si>
  <si>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</si>
  <si>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</si>
  <si>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</si>
  <si>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</si>
  <si>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</si>
  <si>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</si>
  <si>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</si>
  <si>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</si>
  <si>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</si>
  <si>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</si>
  <si>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</si>
  <si>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</si>
  <si>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</si>
  <si>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</si>
  <si>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</si>
  <si>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</si>
  <si>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</si>
  <si>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</si>
  <si>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</si>
  <si>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</si>
  <si>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</si>
  <si>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</si>
  <si>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</si>
  <si>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</si>
  <si>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</si>
  <si>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</si>
  <si>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</si>
  <si>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</si>
  <si>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</si>
  <si>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</si>
  <si>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</si>
  <si>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</si>
  <si>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</si>
  <si>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</si>
  <si>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</si>
  <si>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</si>
  <si>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</si>
  <si>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</si>
  <si>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</si>
  <si>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</si>
  <si>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</si>
  <si>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</si>
  <si>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</si>
  <si>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</si>
  <si>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</si>
  <si>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</si>
  <si>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</si>
  <si>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</si>
  <si>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</si>
  <si>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</si>
  <si>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</si>
  <si>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</si>
  <si>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</si>
  <si>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</si>
  <si>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</si>
  <si>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</si>
  <si>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</si>
  <si>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</si>
  <si>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</si>
  <si>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</si>
  <si>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</si>
  <si>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</si>
  <si>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</si>
  <si>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</si>
  <si>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</si>
  <si>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</si>
  <si>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</si>
  <si>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</si>
  <si>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</si>
  <si>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</si>
  <si>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</si>
  <si>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</si>
  <si>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</si>
  <si>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</si>
  <si>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</si>
  <si>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</si>
  <si>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</si>
  <si>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</si>
  <si>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</si>
  <si>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</si>
  <si>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</si>
  <si>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</si>
  <si>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</si>
  <si>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</si>
  <si>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</si>
  <si>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</si>
  <si>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</si>
  <si>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</si>
  <si>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</si>
  <si>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</si>
  <si>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</si>
  <si>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</si>
  <si>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</si>
  <si>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</si>
  <si>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</si>
  <si>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</si>
  <si>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</si>
  <si>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</si>
  <si>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</si>
  <si>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</si>
  <si>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</si>
  <si>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</si>
  <si>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</si>
  <si>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</si>
  <si>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</si>
  <si>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</si>
  <si>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</si>
  <si>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</si>
  <si>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</si>
  <si>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</si>
  <si>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</si>
  <si>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</si>
  <si>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</si>
  <si>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</si>
  <si>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</si>
  <si>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</si>
  <si>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</si>
  <si>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</si>
  <si>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</si>
  <si>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</si>
  <si>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</si>
  <si>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</si>
  <si>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</si>
  <si>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</si>
  <si>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</si>
  <si>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</si>
  <si>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</si>
  <si>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</si>
  <si>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</si>
  <si>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</si>
  <si>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</si>
  <si>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</si>
  <si>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</si>
  <si>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</si>
  <si>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</si>
  <si>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</si>
  <si>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</si>
  <si>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</si>
  <si>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</si>
  <si>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</si>
  <si>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</si>
  <si>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</si>
  <si>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</si>
  <si>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</si>
  <si>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</si>
  <si>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</si>
  <si>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</si>
  <si>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</si>
  <si>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</si>
  <si>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</si>
  <si>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</si>
  <si>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</si>
  <si>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</si>
  <si>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</si>
  <si>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</si>
  <si>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</si>
  <si>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</si>
  <si>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</si>
  <si>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</si>
  <si>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</si>
  <si>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</si>
  <si>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</si>
  <si>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</si>
  <si>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</si>
  <si>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</si>
  <si>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</si>
  <si>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</si>
  <si>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</si>
  <si>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</si>
  <si>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</si>
  <si>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</si>
  <si>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</si>
  <si>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</si>
  <si>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</si>
  <si>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</si>
  <si>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</si>
  <si>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</si>
  <si>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</si>
  <si>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</si>
  <si>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</si>
  <si>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</si>
  <si>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</si>
  <si>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</si>
  <si>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</si>
  <si>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</si>
  <si>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</si>
  <si>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</si>
  <si>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</si>
  <si>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</si>
  <si>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</si>
  <si>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</si>
  <si>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</si>
  <si>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</si>
  <si>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</si>
  <si>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</si>
  <si>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</si>
  <si>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</si>
  <si>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</si>
  <si>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</si>
  <si>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</si>
  <si>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</si>
  <si>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</si>
  <si>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</si>
  <si>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</si>
  <si>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</si>
  <si>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</si>
  <si>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</si>
  <si>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</si>
  <si>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</si>
  <si>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</si>
  <si>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</si>
  <si>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</si>
  <si>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</si>
  <si>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</si>
  <si>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</si>
  <si>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</si>
  <si>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</si>
  <si>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</si>
  <si>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</si>
  <si>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</si>
  <si>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</si>
  <si>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</si>
  <si>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</si>
  <si>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</si>
  <si>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</si>
  <si>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</si>
  <si>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</si>
  <si>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</si>
  <si>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</si>
  <si>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</si>
  <si>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</si>
  <si>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</si>
  <si>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</si>
  <si>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</si>
  <si>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</si>
  <si>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</si>
  <si>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</si>
  <si>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</si>
  <si>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</si>
  <si>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</si>
  <si>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</si>
  <si>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</si>
  <si>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</si>
  <si>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</si>
  <si>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</si>
  <si>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</si>
  <si>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</si>
  <si>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</si>
  <si>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</si>
  <si>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</si>
  <si>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</si>
  <si>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</si>
  <si>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</si>
  <si>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</si>
  <si>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</si>
  <si>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</si>
  <si>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</si>
  <si>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</si>
  <si>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</si>
  <si>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</si>
  <si>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</si>
  <si>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</si>
  <si>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</si>
  <si>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</si>
  <si>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</si>
  <si>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</si>
  <si>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</si>
  <si>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</si>
  <si>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</si>
  <si>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</si>
  <si>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</si>
  <si>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</si>
  <si>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</si>
  <si>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</si>
  <si>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</si>
  <si>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</si>
  <si>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</si>
  <si>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</si>
  <si>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</si>
  <si>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</si>
  <si>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</si>
  <si>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</si>
  <si>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</si>
  <si>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</si>
  <si>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</si>
  <si>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</si>
  <si>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</si>
  <si>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</si>
  <si>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</si>
  <si>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</si>
  <si>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</si>
  <si>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</si>
  <si>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</si>
  <si>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</si>
  <si>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</si>
  <si>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</si>
  <si>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</si>
  <si>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</si>
  <si>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</si>
  <si>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</si>
  <si>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</si>
  <si>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</si>
  <si>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</si>
  <si>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</si>
  <si>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</si>
  <si>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</si>
  <si>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</si>
  <si>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</si>
  <si>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</si>
  <si>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</si>
  <si>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</si>
  <si>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</si>
  <si>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</si>
  <si>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</si>
  <si>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</si>
  <si>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</si>
  <si>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</si>
  <si>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</si>
  <si>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</si>
  <si>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</si>
  <si>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</si>
  <si>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</si>
  <si>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</si>
  <si>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</si>
  <si>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</si>
  <si>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</si>
  <si>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</si>
  <si>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</si>
  <si>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</si>
  <si>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</si>
  <si>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</si>
  <si>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</si>
  <si>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</si>
  <si>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</si>
  <si>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</si>
  <si>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</si>
  <si>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</si>
  <si>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</si>
  <si>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</si>
  <si>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</si>
  <si>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</si>
  <si>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</si>
  <si>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</si>
  <si>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</si>
  <si>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</si>
  <si>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</si>
  <si>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</si>
  <si>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</si>
  <si>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</si>
  <si>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</si>
  <si>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</si>
  <si>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</si>
  <si>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</si>
  <si>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</si>
  <si>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</si>
  <si>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</si>
  <si>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</si>
  <si>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</si>
  <si>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</si>
  <si>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</si>
  <si>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</si>
  <si>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</si>
  <si>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</si>
  <si>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</si>
  <si>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</si>
  <si>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</si>
  <si>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</si>
  <si>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</si>
  <si>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</si>
  <si>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</si>
  <si>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</si>
  <si>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</si>
  <si>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</si>
  <si>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</si>
  <si>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</si>
  <si>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</si>
  <si>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</si>
  <si>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</si>
  <si>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</si>
  <si>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</si>
  <si>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</si>
  <si>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</si>
  <si>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</si>
  <si>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</si>
  <si>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</si>
  <si>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</si>
  <si>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</si>
  <si>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</si>
  <si>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</si>
  <si>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</si>
  <si>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</si>
  <si>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</si>
  <si>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</si>
  <si>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</si>
  <si>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</si>
  <si>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</si>
  <si>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</si>
  <si>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</si>
  <si>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</si>
  <si>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</si>
  <si>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</si>
  <si>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</si>
  <si>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</si>
  <si>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</si>
  <si>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</si>
  <si>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</si>
  <si>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</si>
  <si>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</si>
  <si>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</si>
  <si>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</si>
  <si>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</si>
  <si>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</si>
  <si>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</si>
  <si>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</si>
  <si>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</si>
  <si>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</si>
  <si>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</si>
  <si>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</si>
  <si>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</si>
  <si>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</si>
  <si>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</si>
  <si>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</si>
  <si>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</si>
  <si>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</si>
  <si>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</si>
  <si>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</si>
  <si>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</si>
  <si>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</si>
  <si>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</si>
  <si>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</si>
  <si>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</si>
  <si>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</si>
  <si>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</si>
  <si>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</si>
  <si>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</si>
  <si>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</si>
  <si>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</si>
  <si>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</si>
  <si>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</si>
  <si>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</si>
  <si>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</si>
  <si>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</si>
  <si>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</si>
  <si>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</si>
  <si>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</si>
  <si>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</si>
  <si>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</si>
  <si>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</si>
  <si>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</si>
  <si>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</si>
  <si>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</si>
  <si>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</si>
  <si>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</si>
  <si>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</si>
  <si>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</si>
  <si>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</si>
  <si>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</si>
  <si>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</si>
  <si>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</si>
  <si>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</si>
  <si>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</si>
  <si>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</si>
  <si>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</si>
  <si>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</si>
  <si>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</si>
  <si>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</si>
  <si>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</si>
  <si>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</si>
  <si>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</si>
  <si>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</si>
  <si>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</si>
  <si>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</si>
  <si>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</si>
  <si>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</si>
  <si>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</si>
  <si>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</si>
  <si>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</si>
  <si>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</si>
  <si>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</si>
  <si>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</si>
  <si>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</si>
  <si>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</si>
  <si>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</si>
  <si>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</si>
  <si>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</si>
  <si>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</si>
  <si>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</si>
  <si>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</si>
  <si>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</si>
  <si>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</si>
  <si>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</si>
  <si>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</si>
  <si>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</si>
  <si>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</si>
  <si>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</si>
  <si>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</si>
  <si>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</si>
  <si>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</si>
  <si>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</si>
  <si>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</si>
  <si>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</si>
  <si>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</si>
  <si>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</si>
  <si>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</si>
  <si>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</si>
  <si>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</si>
  <si>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</si>
  <si>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</si>
  <si>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</si>
  <si>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</si>
  <si>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</si>
  <si>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</si>
  <si>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</si>
  <si>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</si>
  <si>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</si>
  <si>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</si>
  <si>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</si>
  <si>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</si>
  <si>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</si>
  <si>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</si>
  <si>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</si>
  <si>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</si>
  <si>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</si>
  <si>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</si>
  <si>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</si>
  <si>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</si>
  <si>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</si>
  <si>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</si>
  <si>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</si>
  <si>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</si>
  <si>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</si>
  <si>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</si>
  <si>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</si>
  <si>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</si>
  <si>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</si>
  <si>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</si>
  <si>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</si>
  <si>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</si>
  <si>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</si>
  <si>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</si>
  <si>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</si>
  <si>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</si>
  <si>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</si>
  <si>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</si>
  <si>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</si>
  <si>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</si>
  <si>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</si>
  <si>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</si>
  <si>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</si>
  <si>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</si>
  <si>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</si>
  <si>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</si>
  <si>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</si>
  <si>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</si>
  <si>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</si>
  <si>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</si>
  <si>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</si>
  <si>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</si>
  <si>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</si>
  <si>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</si>
  <si>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</si>
  <si>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</si>
  <si>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</si>
  <si>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</si>
  <si>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</si>
  <si>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</si>
  <si>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</si>
  <si>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</si>
  <si>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</si>
  <si>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</si>
  <si>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</si>
  <si>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</si>
  <si>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</si>
  <si>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</si>
  <si>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</si>
  <si>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</si>
  <si>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</si>
  <si>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</si>
  <si>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</si>
  <si>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</si>
  <si>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</si>
  <si>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</si>
  <si>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</si>
  <si>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</si>
  <si>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</si>
  <si>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</si>
  <si>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</si>
  <si>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</si>
  <si>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</si>
  <si>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</si>
  <si>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</si>
  <si>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</si>
  <si>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</si>
  <si>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</si>
  <si>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</si>
  <si>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</si>
  <si>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</si>
  <si>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</si>
  <si>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</si>
  <si>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</si>
  <si>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</si>
  <si>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</si>
  <si>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</si>
  <si>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</si>
  <si>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</si>
  <si>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</si>
  <si>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</si>
  <si>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</si>
  <si>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</si>
  <si>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</si>
  <si>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</si>
  <si>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</si>
  <si>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</si>
  <si>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</si>
  <si>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</si>
  <si>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</si>
  <si>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</si>
  <si>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</si>
  <si>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</si>
  <si>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</si>
  <si>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</si>
  <si>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</si>
  <si>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</si>
  <si>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</si>
  <si>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</si>
  <si>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</si>
  <si>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</si>
  <si>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</si>
  <si>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</si>
  <si>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</si>
  <si>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</si>
  <si>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</si>
  <si>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</si>
  <si>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</si>
  <si>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</si>
  <si>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</si>
  <si>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</si>
  <si>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</si>
  <si>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</si>
  <si>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</si>
  <si>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</si>
  <si>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</si>
  <si>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</si>
  <si>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</si>
  <si>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</si>
  <si>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</si>
  <si>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</si>
  <si>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</si>
  <si>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</si>
  <si>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</si>
  <si>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</si>
  <si>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</si>
  <si>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</si>
  <si>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</si>
  <si>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</si>
  <si>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</si>
  <si>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</si>
  <si>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</si>
  <si>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</si>
  <si>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</si>
  <si>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</si>
  <si>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</si>
  <si>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</si>
  <si>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</si>
  <si>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</si>
  <si>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</si>
  <si>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</si>
  <si>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</si>
  <si>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</si>
  <si>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</si>
  <si>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</si>
  <si>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</si>
  <si>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</si>
  <si>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</si>
  <si>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</si>
  <si>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</si>
  <si>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</si>
  <si>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</si>
  <si>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</si>
  <si>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</si>
  <si>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</si>
  <si>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</si>
  <si>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</si>
  <si>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</si>
  <si>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</si>
  <si>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</si>
  <si>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</si>
  <si>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</si>
  <si>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</si>
  <si>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</si>
  <si>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</si>
  <si>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</si>
  <si>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</si>
  <si>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</si>
  <si>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</si>
  <si>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</si>
  <si>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</si>
  <si>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</si>
  <si>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</si>
  <si>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</si>
  <si>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</si>
  <si>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</si>
  <si>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</si>
  <si>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</si>
  <si>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</si>
  <si>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</si>
  <si>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</si>
  <si>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</si>
  <si>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</si>
  <si>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</si>
  <si>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</si>
  <si>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</si>
  <si>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</si>
  <si>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</si>
  <si>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</si>
  <si>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</si>
  <si>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</si>
  <si>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</si>
  <si>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</si>
  <si>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</si>
  <si>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</si>
  <si>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</si>
  <si>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</si>
  <si>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</si>
  <si>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</si>
  <si>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</si>
  <si>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</si>
  <si>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</si>
  <si>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</si>
  <si>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</si>
  <si>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</si>
  <si>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</si>
  <si>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</si>
  <si>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</si>
  <si>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</si>
  <si>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</si>
  <si>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</si>
  <si>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</si>
  <si>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</si>
  <si>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</si>
  <si>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</si>
  <si>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</si>
  <si>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</si>
  <si>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</si>
  <si>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</si>
  <si>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</si>
  <si>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</si>
  <si>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</si>
  <si>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</si>
  <si>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</si>
  <si>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</si>
  <si>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</si>
  <si>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</si>
  <si>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</si>
  <si>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</si>
  <si>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</si>
  <si>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</si>
  <si>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</si>
  <si>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</si>
  <si>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</si>
  <si>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</si>
  <si>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</si>
  <si>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</si>
  <si>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</si>
  <si>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</si>
  <si>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</si>
  <si>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</si>
  <si>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</si>
  <si>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</si>
  <si>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</si>
  <si>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</si>
  <si>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</si>
  <si>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</si>
  <si>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</si>
  <si>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</si>
  <si>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</si>
  <si>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</si>
  <si>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</si>
  <si>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</si>
  <si>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</si>
  <si>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</si>
  <si>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</si>
  <si>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</si>
  <si>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</si>
  <si>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</si>
  <si>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</si>
  <si>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</si>
  <si>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</si>
  <si>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</si>
  <si>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</si>
  <si>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</si>
  <si>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</si>
  <si>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</si>
  <si>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</si>
  <si>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</si>
  <si>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</si>
  <si>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</si>
  <si>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</si>
  <si>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</si>
  <si>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</si>
  <si>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</si>
  <si>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</si>
  <si>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</si>
  <si>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</si>
  <si>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</si>
  <si>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</si>
  <si>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</si>
  <si>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</si>
  <si>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</si>
  <si>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</si>
  <si>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</si>
  <si>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</si>
  <si>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</si>
  <si>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</si>
  <si>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</si>
  <si>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</si>
  <si>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</si>
  <si>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</si>
  <si>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</si>
  <si>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</si>
  <si>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</si>
  <si>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</si>
  <si>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</si>
  <si>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</si>
  <si>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</si>
  <si>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</si>
  <si>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</si>
  <si>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</si>
  <si>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</si>
  <si>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</si>
  <si>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</si>
  <si>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</si>
  <si>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</si>
  <si>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</si>
  <si>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</si>
  <si>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</si>
  <si>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</si>
  <si>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</si>
  <si>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</si>
  <si>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</si>
  <si>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</si>
  <si>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</si>
  <si>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</si>
  <si>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</si>
  <si>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</si>
  <si>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</si>
  <si>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</si>
  <si>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</si>
  <si>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</si>
  <si>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</si>
  <si>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</si>
  <si>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</si>
  <si>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</si>
  <si>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</si>
  <si>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</si>
  <si>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</si>
  <si>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</si>
  <si>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</si>
  <si>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</si>
  <si>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</si>
  <si>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</si>
  <si>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</si>
  <si>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</si>
  <si>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</si>
  <si>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</si>
  <si>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</si>
  <si>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</si>
  <si>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</si>
  <si>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</si>
  <si>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</si>
  <si>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</si>
  <si>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</si>
  <si>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</si>
  <si>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</si>
  <si>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</si>
  <si>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</si>
  <si>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</si>
  <si>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</si>
  <si>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</si>
  <si>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</si>
  <si>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</si>
  <si>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</si>
  <si>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</si>
  <si>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</si>
  <si>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</si>
  <si>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</si>
  <si>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</si>
  <si>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</si>
  <si>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</si>
  <si>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</si>
  <si>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</si>
  <si>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</si>
  <si>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</si>
  <si>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</si>
  <si>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</si>
  <si>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</si>
  <si>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</si>
  <si>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</si>
  <si>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</si>
  <si>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</si>
  <si>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</si>
  <si>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</si>
  <si>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</si>
  <si>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</si>
  <si>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</si>
  <si>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</si>
  <si>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</si>
  <si>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</si>
  <si>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</si>
  <si>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</si>
  <si>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</si>
  <si>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</si>
  <si>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</si>
  <si>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</si>
  <si>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</si>
  <si>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</si>
  <si>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</si>
  <si>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</si>
  <si>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</si>
  <si>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</si>
  <si>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</si>
  <si>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</si>
  <si>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</si>
  <si>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</si>
  <si>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</si>
  <si>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</si>
  <si>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</si>
  <si>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</si>
  <si>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</si>
  <si>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</si>
  <si>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</si>
  <si>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</si>
  <si>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</si>
  <si>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</si>
  <si>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</si>
  <si>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</si>
  <si>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</si>
  <si>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</si>
  <si>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</si>
  <si>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</si>
  <si>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</si>
  <si>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</si>
  <si>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</si>
  <si>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</si>
  <si>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</si>
  <si>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</si>
  <si>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</si>
  <si>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</si>
  <si>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</si>
  <si>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</si>
  <si>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</si>
  <si>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</si>
  <si>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</si>
  <si>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</si>
  <si>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</si>
  <si>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</si>
  <si>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</si>
  <si>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</si>
  <si>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</si>
  <si>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</si>
  <si>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</si>
  <si>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</si>
  <si>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</si>
  <si>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</si>
  <si>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</si>
  <si>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</si>
  <si>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</si>
  <si>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</si>
  <si>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</si>
  <si>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</si>
  <si>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</si>
  <si>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</si>
  <si>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</si>
  <si>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</si>
  <si>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</si>
  <si>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</si>
  <si>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</si>
  <si>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</si>
  <si>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</si>
  <si>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</si>
  <si>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</si>
  <si>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</si>
  <si>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</si>
  <si>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</si>
  <si>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</si>
  <si>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</si>
  <si>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</si>
  <si>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</si>
  <si>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</si>
  <si>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</si>
  <si>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</si>
  <si>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</si>
  <si>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</si>
  <si>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</si>
  <si>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</si>
  <si>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</si>
  <si>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</si>
  <si>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</si>
  <si>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</si>
  <si>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</si>
  <si>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</si>
  <si>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</si>
  <si>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</si>
  <si>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</si>
  <si>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</si>
  <si>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</si>
  <si>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</si>
  <si>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</si>
  <si>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</si>
  <si>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</si>
  <si>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</si>
  <si>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</si>
  <si>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</si>
  <si>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</si>
  <si>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</si>
  <si>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</si>
  <si>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</si>
  <si>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</si>
  <si>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</si>
  <si>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</si>
  <si>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</si>
  <si>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</si>
  <si>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</si>
  <si>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</si>
  <si>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</si>
  <si>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</si>
  <si>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</si>
  <si>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</si>
  <si>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</si>
  <si>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</si>
  <si>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</si>
  <si>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</si>
  <si>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</si>
  <si>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</si>
  <si>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</si>
  <si>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</si>
  <si>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</si>
  <si>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</si>
  <si>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</si>
  <si>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</si>
  <si>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</si>
  <si>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</si>
  <si>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</si>
  <si>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</si>
  <si>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</si>
  <si>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</si>
  <si>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</si>
  <si>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</si>
  <si>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</si>
  <si>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</si>
  <si>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</si>
  <si>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</si>
  <si>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</si>
  <si>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</si>
  <si>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</si>
  <si>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</si>
  <si>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</si>
  <si>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</si>
  <si>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</si>
  <si>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</si>
  <si>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</si>
  <si>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</si>
  <si>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</si>
  <si>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</si>
  <si>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</si>
  <si>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</si>
  <si>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</si>
  <si>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</si>
  <si>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</si>
  <si>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</si>
  <si>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</si>
  <si>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</si>
  <si>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</si>
  <si>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</si>
  <si>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</si>
  <si>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</si>
  <si>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</si>
  <si>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</si>
  <si>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</si>
  <si>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</si>
  <si>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</si>
  <si>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</si>
  <si>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</si>
  <si>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</si>
  <si>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</si>
  <si>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</si>
  <si>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</si>
  <si>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</si>
  <si>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</si>
  <si>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</si>
  <si>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</si>
  <si>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</si>
  <si>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</si>
  <si>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</si>
  <si>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</si>
  <si>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</si>
  <si>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</si>
  <si>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</si>
  <si>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</si>
  <si>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</si>
  <si>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</si>
  <si>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</si>
  <si>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</si>
  <si>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</si>
  <si>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</si>
  <si>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</si>
  <si>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</si>
  <si>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</si>
  <si>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</si>
  <si>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</si>
  <si>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</si>
  <si>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</si>
  <si>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</si>
  <si>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</si>
  <si>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</si>
  <si>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</si>
  <si>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</si>
  <si>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</si>
  <si>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</si>
  <si>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</si>
  <si>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</si>
  <si>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</si>
  <si>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</si>
  <si>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</si>
  <si>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</si>
  <si>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</si>
  <si>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</si>
  <si>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</si>
  <si>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</si>
  <si>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</si>
  <si>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</si>
  <si>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</si>
  <si>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</si>
  <si>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</si>
  <si>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</si>
  <si>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</si>
  <si>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</si>
  <si>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</si>
  <si>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</si>
  <si>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</si>
  <si>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</si>
  <si>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</si>
  <si>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</si>
  <si>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</si>
  <si>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</si>
  <si>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</si>
  <si>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</si>
  <si>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</si>
  <si>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</si>
  <si>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</si>
  <si>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</si>
  <si>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</si>
  <si>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</si>
  <si>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</si>
  <si>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</si>
  <si>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</si>
  <si>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</si>
  <si>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</si>
  <si>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</si>
  <si>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</si>
  <si>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</si>
  <si>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</si>
  <si>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</si>
  <si>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</si>
  <si>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</si>
  <si>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</si>
  <si>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</si>
  <si>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</si>
  <si>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</si>
  <si>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</si>
  <si>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</si>
  <si>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</si>
  <si>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</si>
  <si>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</si>
  <si>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</si>
  <si>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</si>
  <si>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</si>
  <si>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</si>
  <si>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</si>
  <si>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</si>
  <si>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</si>
  <si>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</si>
  <si>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</si>
  <si>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</si>
  <si>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</si>
  <si>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</si>
  <si>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</si>
  <si>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</si>
  <si>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</si>
  <si>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</si>
  <si>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</si>
  <si>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</si>
  <si>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</si>
  <si>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</si>
  <si>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</si>
  <si>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</si>
  <si>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</si>
  <si>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</si>
  <si>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</si>
  <si>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</si>
  <si>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</si>
  <si>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</si>
  <si>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</si>
  <si>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</si>
  <si>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</si>
  <si>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</si>
  <si>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</si>
  <si>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</si>
  <si>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</si>
  <si>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</si>
  <si>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</si>
  <si>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</si>
  <si>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</si>
  <si>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</si>
  <si>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</si>
  <si>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</si>
  <si>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</si>
  <si>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</si>
  <si>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</si>
  <si>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</si>
  <si>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</si>
  <si>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</si>
  <si>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</si>
  <si>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</si>
  <si>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</si>
  <si>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</si>
  <si>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</si>
  <si>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</si>
  <si>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</si>
  <si>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</si>
  <si>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</si>
  <si>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</si>
  <si>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</si>
  <si>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</si>
  <si>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</si>
  <si>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</si>
  <si>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</si>
  <si>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</si>
  <si>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</si>
  <si>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</si>
  <si>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</si>
  <si>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</si>
  <si>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</si>
  <si>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</si>
  <si>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</si>
  <si>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</si>
  <si>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</si>
  <si>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</si>
  <si>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</si>
  <si>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</si>
  <si>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</si>
  <si>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</si>
  <si>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</si>
  <si>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</si>
  <si>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</si>
  <si>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</si>
  <si>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</si>
  <si>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</si>
  <si>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</si>
  <si>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</si>
  <si>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</si>
  <si>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</si>
  <si>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</si>
  <si>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</si>
  <si>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</si>
  <si>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</si>
  <si>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</si>
  <si>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</si>
  <si>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</si>
  <si>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</si>
  <si>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</si>
  <si>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</si>
  <si>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</si>
  <si>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</si>
  <si>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</si>
  <si>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</si>
  <si>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</si>
  <si>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</si>
  <si>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</si>
  <si>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</si>
  <si>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</si>
  <si>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</si>
  <si>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</si>
  <si>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</si>
  <si>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</si>
  <si>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</si>
  <si>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</si>
  <si>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</si>
  <si>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</si>
  <si>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</si>
  <si>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</si>
  <si>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</si>
  <si>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</si>
  <si>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</si>
  <si>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</si>
  <si>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</si>
  <si>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</si>
  <si>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</si>
  <si>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</si>
  <si>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</si>
  <si>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</si>
  <si>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</si>
  <si>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</si>
  <si>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</si>
  <si>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</si>
  <si>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</si>
  <si>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</si>
  <si>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</si>
  <si>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</si>
  <si>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</si>
  <si>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</si>
  <si>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</si>
  <si>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</si>
  <si>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</si>
  <si>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</si>
  <si>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</si>
  <si>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</si>
  <si>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</si>
  <si>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</si>
  <si>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</si>
  <si>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</si>
  <si>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</si>
  <si>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</si>
  <si>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</si>
  <si>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</si>
  <si>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</si>
  <si>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</si>
  <si>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</si>
  <si>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</si>
  <si>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</si>
  <si>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</si>
  <si>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</si>
  <si>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</si>
  <si>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</si>
  <si>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</si>
  <si>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</si>
  <si>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</si>
  <si>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</si>
  <si>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</si>
  <si>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</si>
  <si>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</si>
  <si>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</si>
  <si>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</si>
  <si>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</si>
  <si>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</si>
  <si>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</si>
  <si>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</si>
  <si>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</si>
  <si>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</si>
  <si>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</si>
  <si>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</si>
  <si>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</si>
  <si>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</si>
  <si>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</si>
  <si>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</si>
  <si>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</si>
  <si>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</si>
  <si>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</si>
  <si>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</si>
  <si>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</si>
  <si>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</si>
  <si>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</si>
  <si>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</si>
  <si>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</si>
  <si>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</si>
  <si>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</si>
  <si>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</si>
  <si>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</si>
  <si>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</si>
  <si>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</si>
  <si>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</si>
  <si>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</si>
  <si>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</si>
  <si>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</si>
  <si>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</si>
  <si>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</si>
  <si>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</si>
  <si>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</si>
  <si>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</si>
  <si>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</si>
  <si>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</si>
  <si>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</si>
  <si>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</si>
  <si>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</si>
  <si>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</si>
  <si>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</si>
  <si>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</si>
  <si>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</si>
  <si>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</si>
  <si>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</si>
  <si>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</si>
  <si>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</si>
  <si>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</si>
  <si>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</si>
  <si>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</si>
  <si>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</si>
  <si>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</si>
  <si>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</si>
  <si>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</si>
  <si>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</si>
  <si>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</si>
  <si>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</si>
  <si>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</si>
  <si>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</si>
  <si>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</si>
  <si>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</si>
  <si>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</si>
  <si>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</si>
  <si>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</si>
  <si>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</si>
  <si>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</si>
  <si>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</si>
  <si>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</si>
  <si>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</si>
  <si>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</si>
  <si>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</si>
  <si>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</si>
  <si>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</si>
  <si>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</si>
  <si>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</si>
  <si>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</si>
  <si>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</si>
  <si>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</si>
  <si>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</si>
  <si>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</si>
  <si>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</si>
  <si>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</si>
  <si>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</si>
  <si>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</si>
  <si>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</si>
  <si>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</si>
  <si>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</si>
  <si>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</si>
  <si>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</si>
  <si>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</si>
  <si>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</si>
  <si>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</si>
  <si>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</si>
  <si>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</si>
  <si>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</si>
  <si>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</si>
  <si>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</si>
  <si>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</si>
  <si>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</si>
  <si>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</si>
  <si>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</si>
  <si>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</si>
  <si>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</si>
  <si>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</si>
  <si>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</si>
  <si>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</si>
  <si>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</si>
  <si>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</si>
  <si>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</si>
  <si>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</si>
  <si>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</si>
  <si>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</si>
  <si>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</si>
  <si>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</si>
  <si>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</si>
  <si>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</si>
  <si>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</si>
  <si>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</si>
  <si>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</si>
  <si>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</si>
  <si>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</si>
  <si>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</si>
  <si>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</si>
  <si>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</si>
  <si>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</si>
  <si>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</si>
  <si>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</si>
  <si>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</si>
  <si>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</si>
  <si>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</si>
  <si>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</si>
  <si>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</si>
  <si>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</si>
  <si>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</si>
  <si>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</si>
  <si>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</si>
  <si>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</si>
  <si>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</si>
  <si>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</si>
  <si>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</si>
  <si>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</si>
  <si>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</si>
  <si>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</si>
  <si>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</si>
  <si>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</si>
  <si>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</si>
  <si>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</si>
  <si>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</si>
  <si>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</si>
  <si>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</si>
  <si>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</si>
  <si>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</si>
  <si>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</si>
  <si>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</si>
  <si>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</si>
  <si>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</si>
  <si>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</si>
  <si>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</si>
  <si>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</si>
  <si>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</si>
  <si>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</si>
  <si>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</si>
  <si>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</si>
  <si>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</si>
  <si>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</si>
  <si>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</si>
  <si>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</si>
  <si>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</si>
  <si>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</si>
  <si>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</si>
  <si>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</si>
  <si>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</si>
  <si>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</si>
  <si>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</si>
  <si>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</si>
  <si>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</si>
  <si>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</si>
  <si>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</si>
  <si>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</si>
  <si>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</si>
  <si>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</si>
  <si>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</si>
  <si>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</si>
  <si>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</si>
  <si>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</si>
  <si>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</si>
  <si>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</si>
  <si>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</si>
  <si>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</si>
  <si>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</si>
  <si>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</si>
  <si>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</si>
  <si>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</si>
  <si>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</si>
  <si>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</si>
  <si>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</si>
  <si>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</si>
  <si>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</si>
  <si>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</si>
  <si>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</si>
  <si>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</si>
  <si>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</si>
  <si>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</si>
  <si>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</si>
  <si>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</si>
  <si>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</si>
  <si>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</si>
  <si>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</si>
  <si>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</si>
  <si>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</si>
  <si>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</si>
  <si>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</si>
  <si>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</si>
  <si>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</si>
  <si>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</si>
  <si>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</si>
  <si>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</si>
  <si>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</si>
  <si>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</si>
  <si>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</si>
  <si>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</si>
  <si>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</si>
  <si>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</si>
  <si>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</si>
  <si>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</si>
  <si>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</si>
  <si>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</si>
  <si>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</si>
  <si>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</si>
  <si>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</si>
  <si>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</si>
  <si>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</si>
  <si>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</si>
  <si>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</si>
  <si>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</si>
  <si>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</si>
  <si>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</si>
  <si>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</si>
  <si>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</si>
  <si>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</si>
  <si>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</si>
  <si>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</si>
  <si>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</si>
  <si>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</si>
  <si>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</si>
  <si>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</si>
  <si>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</si>
  <si>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</si>
  <si>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</si>
  <si>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</si>
  <si>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</si>
  <si>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</si>
  <si>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</si>
  <si>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</si>
  <si>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</si>
  <si>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</si>
  <si>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</si>
  <si>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</si>
  <si>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</si>
  <si>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</si>
  <si>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</si>
  <si>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</si>
  <si>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</si>
  <si>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</si>
  <si>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</si>
  <si>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</si>
  <si>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</si>
  <si>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</si>
  <si>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</si>
  <si>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</si>
  <si>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</si>
  <si>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</si>
  <si>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</si>
  <si>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</si>
  <si>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</si>
  <si>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</si>
  <si>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</si>
  <si>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</si>
  <si>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</si>
  <si>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</si>
  <si>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</si>
  <si>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</si>
  <si>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</si>
  <si>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</si>
  <si>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</si>
  <si>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</si>
  <si>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</si>
  <si>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</si>
  <si>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</si>
  <si>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</si>
  <si>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</si>
  <si>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</si>
  <si>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</si>
  <si>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</si>
  <si>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</si>
  <si>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</si>
  <si>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</si>
  <si>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</si>
  <si>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</si>
  <si>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</si>
  <si>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</si>
  <si>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</si>
  <si>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</si>
  <si>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</si>
  <si>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</si>
  <si>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</si>
  <si>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</si>
  <si>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</si>
  <si>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</si>
  <si>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</si>
  <si>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</si>
  <si>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</si>
  <si>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</si>
  <si>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</si>
  <si>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</si>
  <si>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</si>
  <si>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</si>
  <si>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</si>
  <si>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</si>
  <si>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</si>
  <si>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</si>
  <si>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</si>
  <si>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</si>
  <si>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</si>
  <si>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</si>
  <si>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</si>
  <si>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</si>
  <si>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</si>
  <si>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</si>
  <si>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</si>
  <si>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</si>
  <si>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</si>
  <si>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</si>
  <si>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</si>
  <si>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</si>
  <si>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</si>
  <si>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</si>
  <si>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</si>
  <si>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</si>
  <si>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</si>
  <si>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</si>
  <si>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</si>
  <si>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</si>
  <si>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</si>
  <si>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</si>
  <si>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</si>
  <si>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</si>
  <si>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</si>
  <si>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</si>
  <si>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</si>
  <si>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</si>
  <si>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</si>
  <si>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</si>
  <si>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</si>
  <si>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</si>
  <si>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</si>
  <si>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</si>
  <si>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</si>
  <si>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</si>
  <si>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</si>
  <si>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</si>
  <si>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</si>
  <si>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</si>
  <si>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</si>
  <si>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</si>
  <si>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</si>
  <si>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</si>
  <si>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</si>
  <si>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</si>
  <si>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</si>
  <si>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</si>
  <si>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</si>
  <si>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</si>
  <si>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</si>
  <si>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</si>
  <si>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</si>
  <si>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</si>
  <si>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</si>
  <si>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</si>
  <si>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</si>
  <si>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</si>
  <si>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</si>
  <si>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</si>
  <si>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</si>
  <si>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</si>
  <si>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</si>
  <si>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</si>
  <si>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</si>
  <si>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</si>
  <si>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</si>
  <si>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</si>
  <si>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</si>
  <si>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</si>
  <si>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</si>
  <si>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</si>
  <si>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</si>
  <si>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</si>
  <si>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</si>
  <si>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</si>
  <si>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</si>
  <si>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</si>
  <si>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</si>
  <si>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</si>
  <si>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</si>
  <si>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</si>
  <si>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</si>
  <si>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</si>
  <si>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</si>
  <si>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</si>
  <si>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</si>
  <si>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</si>
  <si>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</si>
  <si>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</si>
  <si>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</si>
  <si>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</si>
  <si>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</si>
  <si>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</si>
  <si>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</si>
  <si>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</si>
  <si>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</si>
  <si>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</si>
  <si>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</si>
  <si>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</si>
  <si>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</si>
  <si>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</si>
  <si>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</si>
  <si>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</si>
  <si>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</si>
  <si>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</si>
  <si>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</si>
  <si>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</si>
  <si>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</si>
  <si>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</si>
  <si>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</si>
  <si>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</si>
  <si>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</si>
  <si>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</si>
  <si>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</si>
  <si>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</si>
  <si>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</si>
  <si>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</si>
  <si>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</si>
  <si>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</si>
  <si>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</si>
  <si>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</si>
  <si>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</si>
  <si>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</si>
  <si>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</si>
  <si>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</si>
  <si>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</si>
  <si>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</si>
  <si>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</si>
  <si>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</si>
  <si>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</si>
  <si>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</si>
  <si>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</si>
  <si>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</si>
  <si>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</si>
  <si>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</si>
  <si>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</si>
  <si>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</si>
  <si>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</si>
  <si>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</si>
  <si>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</si>
  <si>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</si>
  <si>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</si>
  <si>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</si>
  <si>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</si>
  <si>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</si>
  <si>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</si>
  <si>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</si>
  <si>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</si>
  <si>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</si>
  <si>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</si>
  <si>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</si>
  <si>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</si>
  <si>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</si>
  <si>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</si>
  <si>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</si>
  <si>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</si>
  <si>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</si>
  <si>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</si>
  <si>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</si>
  <si>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</si>
  <si>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</si>
  <si>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</si>
  <si>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</si>
  <si>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</si>
  <si>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</si>
  <si>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</si>
  <si>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</si>
  <si>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</si>
  <si>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</si>
  <si>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</si>
  <si>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</si>
  <si>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</si>
  <si>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</si>
  <si>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</si>
  <si>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</si>
  <si>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</si>
  <si>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</si>
  <si>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</si>
  <si>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</si>
  <si>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</si>
  <si>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</si>
  <si>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</si>
  <si>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</si>
  <si>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</si>
  <si>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</si>
  <si>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</si>
  <si>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</si>
  <si>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</si>
  <si>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</si>
  <si>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</si>
  <si>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</si>
  <si>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</si>
  <si>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</si>
  <si>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</si>
  <si>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</si>
  <si>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</si>
  <si>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</si>
  <si>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</si>
  <si>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</si>
  <si>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</si>
  <si>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</si>
  <si>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</si>
  <si>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</si>
  <si>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</si>
  <si>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</si>
  <si>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</si>
  <si>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</si>
  <si>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</si>
  <si>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</si>
  <si>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</si>
  <si>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</si>
  <si>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</si>
  <si>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</si>
  <si>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</si>
  <si>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</si>
  <si>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</si>
  <si>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</si>
  <si>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</si>
  <si>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</si>
  <si>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</si>
  <si>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</si>
  <si>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</si>
  <si>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</si>
  <si>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</si>
  <si>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</si>
  <si>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</si>
  <si>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</si>
  <si>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</si>
  <si>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</si>
  <si>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</si>
  <si>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</si>
  <si>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</si>
  <si>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</si>
  <si>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</si>
  <si>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</si>
  <si>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</si>
  <si>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</si>
  <si>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</si>
  <si>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</si>
  <si>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</si>
  <si>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</si>
  <si>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</si>
  <si>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</si>
  <si>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</si>
  <si>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</si>
  <si>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</si>
  <si>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</si>
  <si>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</si>
  <si>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</si>
  <si>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</si>
  <si>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</si>
  <si>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</si>
  <si>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</si>
  <si>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</si>
  <si>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</si>
  <si>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</si>
  <si>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</si>
  <si>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</si>
  <si>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</si>
  <si>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</si>
  <si>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</si>
  <si>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</si>
  <si>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</si>
  <si>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</si>
  <si>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</si>
  <si>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</si>
  <si>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</si>
  <si>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</si>
  <si>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</si>
  <si>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</si>
  <si>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</si>
  <si>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</si>
  <si>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</si>
  <si>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</si>
  <si>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</si>
  <si>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</si>
  <si>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</si>
  <si>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</si>
  <si>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</si>
  <si>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</si>
  <si>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</si>
  <si>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</si>
  <si>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</si>
  <si>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</si>
  <si>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</si>
  <si>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</si>
  <si>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</si>
  <si>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</si>
  <si>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</si>
  <si>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</si>
  <si>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</si>
  <si>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</si>
  <si>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</si>
  <si>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</si>
  <si>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</si>
  <si>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</si>
  <si>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</si>
  <si>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</si>
  <si>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</si>
  <si>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</si>
  <si>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</si>
  <si>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</si>
  <si>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</si>
  <si>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</si>
  <si>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</si>
  <si>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</si>
  <si>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</si>
  <si>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</si>
  <si>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</si>
  <si>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</si>
  <si>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</si>
  <si>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</si>
  <si>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</si>
  <si>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</si>
  <si>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</si>
  <si>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</si>
  <si>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</si>
  <si>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</si>
  <si>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</si>
  <si>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</si>
  <si>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</si>
  <si>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</si>
  <si>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</si>
  <si>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</si>
  <si>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</si>
  <si>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</si>
  <si>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</si>
  <si>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</si>
  <si>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</si>
  <si>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</si>
  <si>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</si>
  <si>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</si>
  <si>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</si>
  <si>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</si>
  <si>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</si>
  <si>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</si>
  <si>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</si>
  <si>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</si>
  <si>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</si>
  <si>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</si>
  <si>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</si>
  <si>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</si>
  <si>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</si>
  <si>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</si>
  <si>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</si>
  <si>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</si>
  <si>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</si>
  <si>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</si>
  <si>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</si>
  <si>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</si>
  <si>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</si>
  <si>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</si>
  <si>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</si>
  <si>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</si>
  <si>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</si>
  <si>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</si>
  <si>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</si>
  <si>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</si>
  <si>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</si>
  <si>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</si>
  <si>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</si>
  <si>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</si>
  <si>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</si>
  <si>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</si>
  <si>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</si>
  <si>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</si>
  <si>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</si>
  <si>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</si>
  <si>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</si>
  <si>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</si>
  <si>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</si>
  <si>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</si>
  <si>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</si>
  <si>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</si>
  <si>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</si>
  <si>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</si>
  <si>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</si>
  <si>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</si>
  <si>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</si>
  <si>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</si>
  <si>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</si>
  <si>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</si>
  <si>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</si>
  <si>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</si>
  <si>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</si>
  <si>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</si>
  <si>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</si>
  <si>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</si>
  <si>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</si>
  <si>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</si>
  <si>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</si>
  <si>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</si>
  <si>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</si>
  <si>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</si>
  <si>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</si>
  <si>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</si>
  <si>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</si>
  <si>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</si>
  <si>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</si>
  <si>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</si>
  <si>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</si>
  <si>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</si>
  <si>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</si>
  <si>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</si>
  <si>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</si>
  <si>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</si>
  <si>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</si>
  <si>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</si>
  <si>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</si>
  <si>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</si>
  <si>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</si>
  <si>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</si>
  <si>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</si>
  <si>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</si>
  <si>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</si>
  <si>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</si>
  <si>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</si>
  <si>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</si>
  <si>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</si>
  <si>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</si>
  <si>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</si>
  <si>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</si>
  <si>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</si>
  <si>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</si>
  <si>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</si>
  <si>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</si>
  <si>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</si>
  <si>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</si>
  <si>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</si>
  <si>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</si>
  <si>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</si>
  <si>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</si>
  <si>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</si>
  <si>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</si>
  <si>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</si>
  <si>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</si>
  <si>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</si>
  <si>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</si>
  <si>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</si>
  <si>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</si>
  <si>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</si>
  <si>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</si>
  <si>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</si>
  <si>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</si>
  <si>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</si>
  <si>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</si>
  <si>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</si>
  <si>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</si>
  <si>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</si>
  <si>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</si>
  <si>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</si>
  <si>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</si>
  <si>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</si>
  <si>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</si>
  <si>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</si>
  <si>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</si>
  <si>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</si>
  <si>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</si>
  <si>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</si>
  <si>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</si>
  <si>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</si>
  <si>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</si>
  <si>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</si>
  <si>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</si>
  <si>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</si>
  <si>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</si>
  <si>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</si>
  <si>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</si>
  <si>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</si>
  <si>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</si>
  <si>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</si>
  <si>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</si>
  <si>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</si>
  <si>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</si>
  <si>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</si>
  <si>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</si>
  <si>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</si>
  <si>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</si>
  <si>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</si>
  <si>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</si>
  <si>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</si>
  <si>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</si>
  <si>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</si>
  <si>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</si>
  <si>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</si>
  <si>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</si>
  <si>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</si>
  <si>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</si>
  <si>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</si>
  <si>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</si>
  <si>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</si>
  <si>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</si>
  <si>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</si>
  <si>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</si>
  <si>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</si>
  <si>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</si>
  <si>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</si>
  <si>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</si>
  <si>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</si>
  <si>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</si>
  <si>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</si>
  <si>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</si>
  <si>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</si>
  <si>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</si>
  <si>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</si>
  <si>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</si>
  <si>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</si>
  <si>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</si>
  <si>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</si>
  <si>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</si>
  <si>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</si>
  <si>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</si>
  <si>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</si>
  <si>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</si>
  <si>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</si>
  <si>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</si>
  <si>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</si>
  <si>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</si>
  <si>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</si>
  <si>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</si>
  <si>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</si>
  <si>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</si>
  <si>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</si>
  <si>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</si>
  <si>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</si>
  <si>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</si>
  <si>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</si>
  <si>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</si>
  <si>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</si>
  <si>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</si>
  <si>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</si>
  <si>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</si>
  <si>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</si>
  <si>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</si>
  <si>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</si>
  <si>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</si>
  <si>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</si>
  <si>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</si>
  <si>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</si>
  <si>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</si>
  <si>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</si>
  <si>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</si>
  <si>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</si>
  <si>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</si>
  <si>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</si>
  <si>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</si>
  <si>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</si>
  <si>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</si>
  <si>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</si>
  <si>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</si>
  <si>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</si>
  <si>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</si>
  <si>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</si>
  <si>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</si>
  <si>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</si>
  <si>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</si>
  <si>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</si>
  <si>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</si>
  <si>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</si>
  <si>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</si>
  <si>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</si>
  <si>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</si>
  <si>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</si>
  <si>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</si>
  <si>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</si>
  <si>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</si>
  <si>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</si>
  <si>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</si>
  <si>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</si>
  <si>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</si>
  <si>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</si>
  <si>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</si>
  <si>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</si>
  <si>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</si>
  <si>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</si>
  <si>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</si>
  <si>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</si>
  <si>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</si>
  <si>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</si>
  <si>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</si>
  <si>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</si>
  <si>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</si>
  <si>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</si>
  <si>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</si>
  <si>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</si>
  <si>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</si>
  <si>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</si>
  <si>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</si>
  <si>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</si>
  <si>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</si>
  <si>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</si>
  <si>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</si>
  <si>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</si>
  <si>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</si>
  <si>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</si>
  <si>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</si>
  <si>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</si>
  <si>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</si>
  <si>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</si>
  <si>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</si>
  <si>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</si>
  <si>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</si>
  <si>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</si>
  <si>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</si>
  <si>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</si>
  <si>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</si>
  <si>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</si>
  <si>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</si>
  <si>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</si>
  <si>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</si>
  <si>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</si>
  <si>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</si>
  <si>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</si>
  <si>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</si>
  <si>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</si>
  <si>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</si>
  <si>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</si>
  <si>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</si>
  <si>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</si>
  <si>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</si>
  <si>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</si>
  <si>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</si>
  <si>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</si>
  <si>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</si>
  <si>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</si>
  <si>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</si>
  <si>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</si>
  <si>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</si>
  <si>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</si>
  <si>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</si>
  <si>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</si>
  <si>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</si>
  <si>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</si>
  <si>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</si>
  <si>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</si>
  <si>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</si>
  <si>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</si>
  <si>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</si>
  <si>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</si>
  <si>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</si>
  <si>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</si>
  <si>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</si>
  <si>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</si>
  <si>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</si>
  <si>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</si>
  <si>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</si>
  <si>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</si>
  <si>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</si>
  <si>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</si>
  <si>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</si>
  <si>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</si>
  <si>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</si>
  <si>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</si>
  <si>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</si>
  <si>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</si>
  <si>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</si>
  <si>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</si>
  <si>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</si>
  <si>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</si>
  <si>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</si>
  <si>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</si>
  <si>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</si>
  <si>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</si>
  <si>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</si>
  <si>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</si>
  <si>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</si>
  <si>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</si>
  <si>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</si>
  <si>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</si>
  <si>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</si>
  <si>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</si>
  <si>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</si>
  <si>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</si>
  <si>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</si>
  <si>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</si>
  <si>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</si>
  <si>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</si>
  <si>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</si>
  <si>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</si>
  <si>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</si>
  <si>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</si>
  <si>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</si>
  <si>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</si>
  <si>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</si>
  <si>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</si>
  <si>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</si>
  <si>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</si>
  <si>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</si>
  <si>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</si>
  <si>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</si>
  <si>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</si>
  <si>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</si>
  <si>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</si>
  <si>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</si>
  <si>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</si>
  <si>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</si>
  <si>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</si>
  <si>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</si>
  <si>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</si>
  <si>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</si>
  <si>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</si>
  <si>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</si>
  <si>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</si>
  <si>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</si>
  <si>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</si>
  <si>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</si>
  <si>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</si>
  <si>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</si>
  <si>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</si>
  <si>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</si>
  <si>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</si>
  <si>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</si>
  <si>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</si>
  <si>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</si>
  <si>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</si>
  <si>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</si>
  <si>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</si>
  <si>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</si>
  <si>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</si>
  <si>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</si>
  <si>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</si>
  <si>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</si>
  <si>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</si>
  <si>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</si>
  <si>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</si>
  <si>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</si>
  <si>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</si>
  <si>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</si>
  <si>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</si>
  <si>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</si>
  <si>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</si>
  <si>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</si>
  <si>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</si>
  <si>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</si>
  <si>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</si>
  <si>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</si>
  <si>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</si>
  <si>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</si>
  <si>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</si>
  <si>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</si>
  <si>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</si>
  <si>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</si>
  <si>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</si>
  <si>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</si>
  <si>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</si>
  <si>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</si>
  <si>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</si>
  <si>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</si>
  <si>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</si>
  <si>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</si>
  <si>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</si>
  <si>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</si>
  <si>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</si>
  <si>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</si>
  <si>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</si>
  <si>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</si>
  <si>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</si>
  <si>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</si>
  <si>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</si>
  <si>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</si>
  <si>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</si>
  <si>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</si>
  <si>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</si>
  <si>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</si>
  <si>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</si>
  <si>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</si>
  <si>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</si>
  <si>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</si>
  <si>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</si>
  <si>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</si>
  <si>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</si>
  <si>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</si>
  <si>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</si>
  <si>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</si>
  <si>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</si>
  <si>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</si>
  <si>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</si>
  <si>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</si>
  <si>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</si>
  <si>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</si>
  <si>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</si>
  <si>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</si>
  <si>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</si>
  <si>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</si>
  <si>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</si>
  <si>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</si>
  <si>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</si>
  <si>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</si>
  <si>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</si>
  <si>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</si>
  <si>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</si>
  <si>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</si>
  <si>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</si>
  <si>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</si>
  <si>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</si>
  <si>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</si>
  <si>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</si>
  <si>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</si>
  <si>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</si>
  <si>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</si>
  <si>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</si>
  <si>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</si>
  <si>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</si>
  <si>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</si>
  <si>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</si>
  <si>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</si>
  <si>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</si>
  <si>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</si>
  <si>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</si>
  <si>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</si>
  <si>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</si>
  <si>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</si>
  <si>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</si>
  <si>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</si>
  <si>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</si>
  <si>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</si>
  <si>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</si>
  <si>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</si>
  <si>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</si>
  <si>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</si>
  <si>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</si>
  <si>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</si>
  <si>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</si>
  <si>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</si>
  <si>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</si>
  <si>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</si>
  <si>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</si>
  <si>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</si>
  <si>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</si>
  <si>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</si>
  <si>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</si>
  <si>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</si>
  <si>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</si>
  <si>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</si>
  <si>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</si>
  <si>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</si>
  <si>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</si>
  <si>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</si>
  <si>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</si>
  <si>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</si>
  <si>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</si>
  <si>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</si>
  <si>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</si>
  <si>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</si>
  <si>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</si>
  <si>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</si>
  <si>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</si>
  <si>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</si>
  <si>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</si>
  <si>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</si>
  <si>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</si>
  <si>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</si>
  <si>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</si>
  <si>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</si>
  <si>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</si>
  <si>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</si>
  <si>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</si>
  <si>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</si>
  <si>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</si>
  <si>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</si>
  <si>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</si>
  <si>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</si>
  <si>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</si>
  <si>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</si>
  <si>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</si>
  <si>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</si>
  <si>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</si>
  <si>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</si>
  <si>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</si>
  <si>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</si>
  <si>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</si>
  <si>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</si>
  <si>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</si>
  <si>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</si>
  <si>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</si>
  <si>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</si>
  <si>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</si>
  <si>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</si>
  <si>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</si>
  <si>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</si>
  <si>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</si>
  <si>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</si>
  <si>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</si>
  <si>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</si>
  <si>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</si>
  <si>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</si>
  <si>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</si>
  <si>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</si>
  <si>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</si>
  <si>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</si>
  <si>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</si>
  <si>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</si>
  <si>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</si>
  <si>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</si>
  <si>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</si>
  <si>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</si>
  <si>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</si>
  <si>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</si>
  <si>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</si>
  <si>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</si>
  <si>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</si>
  <si>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</si>
  <si>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</si>
  <si>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</si>
  <si>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</si>
  <si>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</si>
  <si>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</si>
  <si>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</si>
  <si>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</si>
  <si>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</si>
  <si>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</si>
  <si>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</si>
  <si>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</si>
  <si>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</si>
  <si>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</si>
  <si>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</si>
  <si>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</si>
  <si>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</si>
  <si>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</si>
  <si>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</si>
  <si>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</si>
  <si>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</si>
  <si>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</si>
  <si>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</si>
  <si>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</si>
  <si>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</si>
  <si>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</si>
  <si>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</si>
  <si>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</si>
  <si>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</si>
  <si>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</si>
  <si>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</si>
  <si>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</si>
  <si>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</si>
  <si>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</si>
  <si>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</si>
  <si>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</si>
  <si>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</si>
  <si>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</si>
  <si>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</si>
  <si>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</si>
  <si>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</si>
  <si>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</si>
  <si>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</si>
  <si>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</si>
  <si>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</si>
  <si>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</si>
  <si>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</si>
  <si>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</si>
  <si>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</si>
  <si>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</si>
  <si>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</si>
  <si>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</si>
  <si>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</si>
  <si>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</si>
  <si>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</si>
  <si>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</si>
  <si>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</si>
  <si>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</si>
  <si>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</si>
  <si>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</si>
  <si>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</si>
  <si>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</si>
  <si>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</si>
  <si>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</si>
  <si>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</si>
  <si>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</si>
  <si>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</si>
  <si>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</si>
  <si>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</si>
  <si>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</si>
  <si>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</si>
  <si>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</si>
  <si>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</si>
  <si>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</si>
  <si>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</si>
  <si>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</si>
  <si>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</si>
  <si>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</si>
  <si>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</si>
  <si>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</si>
  <si>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</si>
  <si>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</si>
  <si>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</si>
  <si>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</si>
  <si>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</si>
  <si>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</si>
  <si>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</si>
  <si>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</si>
  <si>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</si>
  <si>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</si>
  <si>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</si>
  <si>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</si>
  <si>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</si>
  <si>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</si>
  <si>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</si>
  <si>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</si>
  <si>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</si>
  <si>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</si>
  <si>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</si>
  <si>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</si>
  <si>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</si>
  <si>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</si>
  <si>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</si>
  <si>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</si>
  <si>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</si>
  <si>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</si>
  <si>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</si>
  <si>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</si>
  <si>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</si>
  <si>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</si>
  <si>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</si>
  <si>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</si>
  <si>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</si>
  <si>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</si>
  <si>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</si>
  <si>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</si>
  <si>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</si>
  <si>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</si>
  <si>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</si>
  <si>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</si>
  <si>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</si>
  <si>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</si>
  <si>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</si>
  <si>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</si>
  <si>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</si>
  <si>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</si>
  <si>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</si>
  <si>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</si>
  <si>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</si>
  <si>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</si>
  <si>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</si>
  <si>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</si>
  <si>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</si>
  <si>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</si>
  <si>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</si>
  <si>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</si>
  <si>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</si>
  <si>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</si>
  <si>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</si>
  <si>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</si>
  <si>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</si>
  <si>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</si>
  <si>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</si>
  <si>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</si>
  <si>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</si>
  <si>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</si>
  <si>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</si>
  <si>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</si>
  <si>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</si>
  <si>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</si>
  <si>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</si>
  <si>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</si>
  <si>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</si>
  <si>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</si>
  <si>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</si>
  <si>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</si>
  <si>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</si>
  <si>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</si>
  <si>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</si>
  <si>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</si>
  <si>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</si>
  <si>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</si>
  <si>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</si>
  <si>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</si>
  <si>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</si>
  <si>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</si>
  <si>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</si>
  <si>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</si>
  <si>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</si>
  <si>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</si>
  <si>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</si>
  <si>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</si>
  <si>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</si>
  <si>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</si>
  <si>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</si>
  <si>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</si>
  <si>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</si>
  <si>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</si>
  <si>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</si>
  <si>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</si>
  <si>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</si>
  <si>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</si>
  <si>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</si>
  <si>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</si>
  <si>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</si>
  <si>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</si>
  <si>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</si>
  <si>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</si>
  <si>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</si>
  <si>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</si>
  <si>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</si>
  <si>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</si>
  <si>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</si>
  <si>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</si>
  <si>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</si>
  <si>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</si>
  <si>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</si>
  <si>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</si>
  <si>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</si>
  <si>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</si>
  <si>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</si>
  <si>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</si>
  <si>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</si>
  <si>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</si>
  <si>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</si>
  <si>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</si>
  <si>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</si>
  <si>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</si>
  <si>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</si>
  <si>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</si>
  <si>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</si>
  <si>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</si>
  <si>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</si>
  <si>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</si>
  <si>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</si>
  <si>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</si>
  <si>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</si>
  <si>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</si>
  <si>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</si>
  <si>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</si>
  <si>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</si>
  <si>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</si>
  <si>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</si>
  <si>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</si>
  <si>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</si>
  <si>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</si>
  <si>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</si>
  <si>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</si>
  <si>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</si>
  <si>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</si>
  <si>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</si>
  <si>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</si>
  <si>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</si>
  <si>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</si>
  <si>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</si>
  <si>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</si>
  <si>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</si>
  <si>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</si>
  <si>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</si>
  <si>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</si>
  <si>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</si>
  <si>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</si>
  <si>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</si>
  <si>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</si>
  <si>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</si>
  <si>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</si>
  <si>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</si>
  <si>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</si>
  <si>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</si>
  <si>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</si>
  <si>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</si>
  <si>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</si>
  <si>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</si>
  <si>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</si>
  <si>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</si>
  <si>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</si>
  <si>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</si>
  <si>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</si>
  <si>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</si>
  <si>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</si>
  <si>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</si>
  <si>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</si>
  <si>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</si>
  <si>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</si>
  <si>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</si>
  <si>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</si>
  <si>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</si>
  <si>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</si>
  <si>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</si>
  <si>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</si>
  <si>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</si>
  <si>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</si>
  <si>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</si>
  <si>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</si>
  <si>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</si>
  <si>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</si>
  <si>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</si>
  <si>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</si>
  <si>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</si>
  <si>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</si>
  <si>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</si>
  <si>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</si>
  <si>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</si>
  <si>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</si>
  <si>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</si>
  <si>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</si>
  <si>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</si>
  <si>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</si>
  <si>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</si>
  <si>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</si>
  <si>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</si>
  <si>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</si>
  <si>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</si>
  <si>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</si>
  <si>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</si>
  <si>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</si>
  <si>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</si>
  <si>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</si>
  <si>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</si>
  <si>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</si>
  <si>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</si>
  <si>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</si>
  <si>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</si>
  <si>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</si>
  <si>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</si>
  <si>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</si>
  <si>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</si>
  <si>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</si>
  <si>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</si>
  <si>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</si>
  <si>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</si>
  <si>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</si>
  <si>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</si>
  <si>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</si>
  <si>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</si>
  <si>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</si>
  <si>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</si>
  <si>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</si>
  <si>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</si>
  <si>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</si>
  <si>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</si>
  <si>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</si>
  <si>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</si>
  <si>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</si>
  <si>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</si>
  <si>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</si>
  <si>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</si>
  <si>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</si>
  <si>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</si>
  <si>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</si>
  <si>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</si>
  <si>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</si>
  <si>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</si>
  <si>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</si>
  <si>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</si>
  <si>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</si>
  <si>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</si>
  <si>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</si>
  <si>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</si>
  <si>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</si>
  <si>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</si>
  <si>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</si>
  <si>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</si>
  <si>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</si>
  <si>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</si>
  <si>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</si>
  <si>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</si>
  <si>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</si>
  <si>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</si>
  <si>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</si>
  <si>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</si>
  <si>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</si>
  <si>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</si>
  <si>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</si>
  <si>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</si>
  <si>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</si>
  <si>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</si>
  <si>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</si>
  <si>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</si>
  <si>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</si>
  <si>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</si>
  <si>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</si>
  <si>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</si>
  <si>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</si>
  <si>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</si>
  <si>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</si>
  <si>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</si>
  <si>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</si>
  <si>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</si>
  <si>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</si>
  <si>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</si>
  <si>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</si>
  <si>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</si>
  <si>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</si>
  <si>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</si>
  <si>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</si>
  <si>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</si>
  <si>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</si>
  <si>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</si>
  <si>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</si>
  <si>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</si>
  <si>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</si>
  <si>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</si>
  <si>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</si>
  <si>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</si>
  <si>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</si>
  <si>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</si>
  <si>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</si>
  <si>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</si>
  <si>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</si>
  <si>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</si>
  <si>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</si>
  <si>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</si>
  <si>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</si>
  <si>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</si>
  <si>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</si>
  <si>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</si>
  <si>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</si>
  <si>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</si>
  <si>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</si>
  <si>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</si>
  <si>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</si>
  <si>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</si>
  <si>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</si>
  <si>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</si>
  <si>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</si>
  <si>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</si>
  <si>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</si>
  <si>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</si>
  <si>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</si>
  <si>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</si>
  <si>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</si>
  <si>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</si>
  <si>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</si>
  <si>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</si>
  <si>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</si>
  <si>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</si>
  <si>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</si>
  <si>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</si>
  <si>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</si>
  <si>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</si>
  <si>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</si>
  <si>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</si>
  <si>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</si>
  <si>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</si>
  <si>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</si>
  <si>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</si>
  <si>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</si>
  <si>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</si>
  <si>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</si>
  <si>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</si>
  <si>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</si>
  <si>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</si>
  <si>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</si>
  <si>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</si>
  <si>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</si>
  <si>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</si>
  <si>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</si>
  <si>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</si>
  <si>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</si>
  <si>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</si>
  <si>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</si>
  <si>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</si>
  <si>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</si>
  <si>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</si>
  <si>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</si>
  <si>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</si>
  <si>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</si>
  <si>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</si>
  <si>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</si>
  <si>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</si>
  <si>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</si>
  <si>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</si>
  <si>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</si>
  <si>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</si>
  <si>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</si>
  <si>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</si>
  <si>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</si>
  <si>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</si>
  <si>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</si>
  <si>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</si>
  <si>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</si>
  <si>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</si>
  <si>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</si>
  <si>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</si>
  <si>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</si>
  <si>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</si>
  <si>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</si>
  <si>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</si>
  <si>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</si>
  <si>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</si>
  <si>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</si>
  <si>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</si>
  <si>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</si>
  <si>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</si>
  <si>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</si>
  <si>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</si>
  <si>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</si>
  <si>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</si>
  <si>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</si>
  <si>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</si>
  <si>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</si>
  <si>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</si>
  <si>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</si>
  <si>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</si>
  <si>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</si>
  <si>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</si>
  <si>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</si>
  <si>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</si>
  <si>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</si>
  <si>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</si>
  <si>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</si>
  <si>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</si>
  <si>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</si>
  <si>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</si>
  <si>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</si>
  <si>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</si>
  <si>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</si>
  <si>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</si>
  <si>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</si>
  <si>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</si>
  <si>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</si>
  <si>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</si>
  <si>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</si>
  <si>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</si>
  <si>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</si>
  <si>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</si>
  <si>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</si>
  <si>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</si>
  <si>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</si>
  <si>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</si>
  <si>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</si>
  <si>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</si>
  <si>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</si>
  <si>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</si>
  <si>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</si>
  <si>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</si>
  <si>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</si>
  <si>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</si>
  <si>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</si>
  <si>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</si>
  <si>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</si>
  <si>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</si>
  <si>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</si>
  <si>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</si>
  <si>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</si>
  <si>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</si>
  <si>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</si>
  <si>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</si>
  <si>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</si>
  <si>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</si>
  <si>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</si>
  <si>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</si>
  <si>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</si>
  <si>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</si>
  <si>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</si>
  <si>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</si>
  <si>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</si>
  <si>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</si>
  <si>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</si>
  <si>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</si>
  <si>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</si>
  <si>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</si>
  <si>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</si>
  <si>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</si>
  <si>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</si>
  <si>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</si>
  <si>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</si>
  <si>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</si>
  <si>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</si>
  <si>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</si>
  <si>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</si>
  <si>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</si>
  <si>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</si>
  <si>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</si>
  <si>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</si>
  <si>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</si>
  <si>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</si>
  <si>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</si>
  <si>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</si>
  <si>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</si>
  <si>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</si>
  <si>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</si>
  <si>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</si>
  <si>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</si>
  <si>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</si>
  <si>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</si>
  <si>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</si>
  <si>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</si>
  <si>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</si>
  <si>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</si>
  <si>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</si>
  <si>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</si>
  <si>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</si>
  <si>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</si>
  <si>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</si>
  <si>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</si>
  <si>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</si>
  <si>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</si>
  <si>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</si>
  <si>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</si>
  <si>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</si>
  <si>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</si>
  <si>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</si>
  <si>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</si>
  <si>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</si>
  <si>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</si>
  <si>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</si>
  <si>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</si>
  <si>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</si>
  <si>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</si>
  <si>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</si>
  <si>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</si>
  <si>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</si>
  <si>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</si>
  <si>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</si>
  <si>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</si>
  <si>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</si>
  <si>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</si>
  <si>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</si>
  <si>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</si>
  <si>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</si>
  <si>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</si>
  <si>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</si>
  <si>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</si>
  <si>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</si>
  <si>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</si>
  <si>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</si>
  <si>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</si>
  <si>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</si>
  <si>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</si>
  <si>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</si>
  <si>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</si>
  <si>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</si>
  <si>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</si>
  <si>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</si>
  <si>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</si>
  <si>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</si>
  <si>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</si>
  <si>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</si>
  <si>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</si>
  <si>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</si>
  <si>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</si>
  <si>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</si>
  <si>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</si>
  <si>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</si>
  <si>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</si>
  <si>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</si>
  <si>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</si>
  <si>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</si>
  <si>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</si>
  <si>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</si>
  <si>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</si>
  <si>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</si>
  <si>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</si>
  <si>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</si>
  <si>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</si>
  <si>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</si>
  <si>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</si>
  <si>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</si>
  <si>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</si>
  <si>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</si>
  <si>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</si>
  <si>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</si>
  <si>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</si>
  <si>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</si>
  <si>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</si>
  <si>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</si>
  <si>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</si>
  <si>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</si>
  <si>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</si>
  <si>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</si>
  <si>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</si>
  <si>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</si>
  <si>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</si>
  <si>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</si>
  <si>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</si>
  <si>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</si>
  <si>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</si>
  <si>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</si>
  <si>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</si>
  <si>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</si>
  <si>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</si>
  <si>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</si>
  <si>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</si>
  <si>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</si>
  <si>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</si>
  <si>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</si>
  <si>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</si>
  <si>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</si>
  <si>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</si>
  <si>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</si>
  <si>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</si>
  <si>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</si>
  <si>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</si>
  <si>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</si>
  <si>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</si>
  <si>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</si>
  <si>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</si>
  <si>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</si>
  <si>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</si>
  <si>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</si>
  <si>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</si>
  <si>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</si>
  <si>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</si>
  <si>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</si>
  <si>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</si>
  <si>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</si>
  <si>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</si>
  <si>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</si>
  <si>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</si>
  <si>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</si>
  <si>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</si>
  <si>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</si>
  <si>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</si>
  <si>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</si>
  <si>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</si>
  <si>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</si>
  <si>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</si>
  <si>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</si>
  <si>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</si>
  <si>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</si>
  <si>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</si>
  <si>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</si>
  <si>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</si>
  <si>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</si>
  <si>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</si>
  <si>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</si>
  <si>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</si>
  <si>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</si>
  <si>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</si>
  <si>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</si>
  <si>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</si>
  <si>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</si>
  <si>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</si>
  <si>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</si>
  <si>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</si>
  <si>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</si>
  <si>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</si>
  <si>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</si>
  <si>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</si>
  <si>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</si>
  <si>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</si>
  <si>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</si>
  <si>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</si>
  <si>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</si>
  <si>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</si>
  <si>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</si>
  <si>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</si>
  <si>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</si>
  <si>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</si>
  <si>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</si>
  <si>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</si>
  <si>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</si>
  <si>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</si>
  <si>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</si>
  <si>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</si>
  <si>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</si>
  <si>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</si>
  <si>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</si>
  <si>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</si>
  <si>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</si>
  <si>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</si>
  <si>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</si>
  <si>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</si>
  <si>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</si>
  <si>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</si>
  <si>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</si>
  <si>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</si>
  <si>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</si>
  <si>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</si>
  <si>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</si>
  <si>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</si>
  <si>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</si>
  <si>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</si>
  <si>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</si>
  <si>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</si>
  <si>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</si>
  <si>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</si>
  <si>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</si>
  <si>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</si>
  <si>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</si>
  <si>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</si>
  <si>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</si>
  <si>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</si>
  <si>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</si>
  <si>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</si>
  <si>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</si>
  <si>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</si>
  <si>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</si>
  <si>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</si>
  <si>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</si>
  <si>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</si>
  <si>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</si>
  <si>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</si>
  <si>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</si>
  <si>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</si>
  <si>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</si>
  <si>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</si>
  <si>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</si>
  <si>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</si>
  <si>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</si>
  <si>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</si>
  <si>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</si>
  <si>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</si>
  <si>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</si>
  <si>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</si>
  <si>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</si>
  <si>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</si>
  <si>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</si>
  <si>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</si>
  <si>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</si>
  <si>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</si>
  <si>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</si>
  <si>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</si>
  <si>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</si>
  <si>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</si>
  <si>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</si>
  <si>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</si>
  <si>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</si>
  <si>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</si>
  <si>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</si>
  <si>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</si>
  <si>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</si>
  <si>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</si>
  <si>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</si>
  <si>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</si>
  <si>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</si>
  <si>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</si>
  <si>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</si>
  <si>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</si>
  <si>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</si>
  <si>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</si>
  <si>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</si>
  <si>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</si>
  <si>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</si>
  <si>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</si>
  <si>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</si>
  <si>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</si>
  <si>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</si>
  <si>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</si>
  <si>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</si>
  <si>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</si>
  <si>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</si>
  <si>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</si>
  <si>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</si>
  <si>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</si>
  <si>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</si>
  <si>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</si>
  <si>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</si>
  <si>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</si>
  <si>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</si>
  <si>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</si>
  <si>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</si>
  <si>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</si>
  <si>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</si>
  <si>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</si>
  <si>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</si>
  <si>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</si>
  <si>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</si>
  <si>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</si>
  <si>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</si>
  <si>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</si>
  <si>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</si>
  <si>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</si>
  <si>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</si>
  <si>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</si>
  <si>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</si>
  <si>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</si>
  <si>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</si>
  <si>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</si>
  <si>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</si>
  <si>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</si>
  <si>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</si>
  <si>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</si>
  <si>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</si>
  <si>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</si>
  <si>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</si>
  <si>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</si>
  <si>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</si>
  <si>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</si>
  <si>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</si>
  <si>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</si>
  <si>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</si>
  <si>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</si>
  <si>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</si>
  <si>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</si>
  <si>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</si>
  <si>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</si>
  <si>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</si>
  <si>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</si>
  <si>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</si>
  <si>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</si>
  <si>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</si>
  <si>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</si>
  <si>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</si>
  <si>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</si>
  <si>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</si>
  <si>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</si>
  <si>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</si>
  <si>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</si>
  <si>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</si>
  <si>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</si>
  <si>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</si>
  <si>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</si>
  <si>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</si>
  <si>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</si>
  <si>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</si>
  <si>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</si>
  <si>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</si>
  <si>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</si>
  <si>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</si>
  <si>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</si>
  <si>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</si>
  <si>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</si>
  <si>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</si>
  <si>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</si>
  <si>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</si>
  <si>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</si>
  <si>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</si>
  <si>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</si>
  <si>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</si>
  <si>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</si>
  <si>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</si>
  <si>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</si>
  <si>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</si>
  <si>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</si>
  <si>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</si>
  <si>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</si>
  <si>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</si>
  <si>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</si>
  <si>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</si>
  <si>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</si>
  <si>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</si>
  <si>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</si>
  <si>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</si>
  <si>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</si>
  <si>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</si>
  <si>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</si>
  <si>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</si>
  <si>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</si>
  <si>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</si>
  <si>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</si>
  <si>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</si>
  <si>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</si>
  <si>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</si>
  <si>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</si>
  <si>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</si>
  <si>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</si>
  <si>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</si>
  <si>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</si>
  <si>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</si>
  <si>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</si>
  <si>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</si>
  <si>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</si>
  <si>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</si>
  <si>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</si>
  <si>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</si>
  <si>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</si>
  <si>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</si>
  <si>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</si>
  <si>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</si>
  <si>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</si>
  <si>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</si>
  <si>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</si>
  <si>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</si>
  <si>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</si>
  <si>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</si>
  <si>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</si>
  <si>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</si>
  <si>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</si>
  <si>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</si>
  <si>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</si>
  <si>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</si>
  <si>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</si>
  <si>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</si>
  <si>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</si>
  <si>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</si>
  <si>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</si>
  <si>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</si>
  <si>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</si>
  <si>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</si>
  <si>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</si>
  <si>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</si>
  <si>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</si>
  <si>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</si>
  <si>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</si>
  <si>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</si>
  <si>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</si>
  <si>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</si>
  <si>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</si>
  <si>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</si>
  <si>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</si>
  <si>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</si>
  <si>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</si>
  <si>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</si>
  <si>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</si>
  <si>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</si>
  <si>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</si>
  <si>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</si>
  <si>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</si>
  <si>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</si>
  <si>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</si>
  <si>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</si>
  <si>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</si>
  <si>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</si>
  <si>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</si>
  <si>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</si>
  <si>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</si>
  <si>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</si>
  <si>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</si>
  <si>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</si>
  <si>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</si>
  <si>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</si>
  <si>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</si>
  <si>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</si>
  <si>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</si>
  <si>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</si>
  <si>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</si>
  <si>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</si>
  <si>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</si>
  <si>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</si>
  <si>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</si>
  <si>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</si>
  <si>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</si>
  <si>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</si>
  <si>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</si>
  <si>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</si>
  <si>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</si>
  <si>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</si>
  <si>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</si>
  <si>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</si>
  <si>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</si>
  <si>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</si>
  <si>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</si>
  <si>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</si>
  <si>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</si>
  <si>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</si>
  <si>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</si>
  <si>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</si>
  <si>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</si>
  <si>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</si>
  <si>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</si>
  <si>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</si>
  <si>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</si>
  <si>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</si>
  <si>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</si>
  <si>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</si>
  <si>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</si>
  <si>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</si>
  <si>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</si>
  <si>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</si>
  <si>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</si>
  <si>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</si>
  <si>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</si>
  <si>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</si>
  <si>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</si>
  <si>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</si>
  <si>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</si>
  <si>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</si>
  <si>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</si>
  <si>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</si>
  <si>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</si>
  <si>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</si>
  <si>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</si>
  <si>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</si>
  <si>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</si>
  <si>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</si>
  <si>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</si>
  <si>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</si>
  <si>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</si>
  <si>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</si>
  <si>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</si>
  <si>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</si>
  <si>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</si>
  <si>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</si>
  <si>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</si>
  <si>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</si>
  <si>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</si>
  <si>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</si>
  <si>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</si>
  <si>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</si>
  <si>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</si>
  <si>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</si>
  <si>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</si>
  <si>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</si>
  <si>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</si>
  <si>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</si>
  <si>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</si>
  <si>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</si>
  <si>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</si>
  <si>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</si>
  <si>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</si>
  <si>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</si>
  <si>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</si>
  <si>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</si>
  <si>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</si>
  <si>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</si>
  <si>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</si>
  <si>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</si>
  <si>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</si>
  <si>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</si>
  <si>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</si>
  <si>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</si>
  <si>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</si>
  <si>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</si>
  <si>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</si>
  <si>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</si>
  <si>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</si>
  <si>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</si>
  <si>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</si>
  <si>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</si>
  <si>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</si>
  <si>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</si>
  <si>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</si>
  <si>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</si>
  <si>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</si>
  <si>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</si>
  <si>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</si>
  <si>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</si>
  <si>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</si>
  <si>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</si>
  <si>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</si>
  <si>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</si>
  <si>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</si>
  <si>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</si>
  <si>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</si>
  <si>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</si>
  <si>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</si>
  <si>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</si>
  <si>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</si>
  <si>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</si>
  <si>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</si>
  <si>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</si>
  <si>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</si>
  <si>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</si>
  <si>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</si>
  <si>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</si>
  <si>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</si>
  <si>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</si>
  <si>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</si>
  <si>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</si>
  <si>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</si>
  <si>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</si>
  <si>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</si>
  <si>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</si>
  <si>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</si>
  <si>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</si>
  <si>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</si>
  <si>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</si>
  <si>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</si>
  <si>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</si>
  <si>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</si>
  <si>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</si>
  <si>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</si>
  <si>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</si>
  <si>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</si>
  <si>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</si>
  <si>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</si>
  <si>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</si>
  <si>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</si>
  <si>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</si>
  <si>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</si>
  <si>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</si>
  <si>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</si>
  <si>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</si>
  <si>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</si>
  <si>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</si>
  <si>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</si>
  <si>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</si>
  <si>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</si>
  <si>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</si>
  <si>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</si>
  <si>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</si>
  <si>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</si>
  <si>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</si>
  <si>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</si>
  <si>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</si>
  <si>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</si>
  <si>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</si>
  <si>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</si>
  <si>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</si>
  <si>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</si>
  <si>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</si>
  <si>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</si>
  <si>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</si>
  <si>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</si>
  <si>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</si>
  <si>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</si>
  <si>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</si>
  <si>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</si>
  <si>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</si>
  <si>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</si>
  <si>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</si>
  <si>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</si>
  <si>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</si>
  <si>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</si>
  <si>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</si>
  <si>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</si>
  <si>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</si>
  <si>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</si>
  <si>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</si>
  <si>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</si>
  <si>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</si>
  <si>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</si>
  <si>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</si>
  <si>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</si>
  <si>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</si>
  <si>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</si>
  <si>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</si>
  <si>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</si>
  <si>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</si>
  <si>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</si>
  <si>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</si>
  <si>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</si>
  <si>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</si>
  <si>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</si>
  <si>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</si>
  <si>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</si>
  <si>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</si>
  <si>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</si>
  <si>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</si>
  <si>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</si>
  <si>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</si>
  <si>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</si>
  <si>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</si>
  <si>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</si>
  <si>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</si>
  <si>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</si>
  <si>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</si>
  <si>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</si>
  <si>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</si>
  <si>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</si>
  <si>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</si>
  <si>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</si>
  <si>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</si>
  <si>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</si>
  <si>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</si>
  <si>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</si>
  <si>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</si>
  <si>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</si>
  <si>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</si>
  <si>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</si>
  <si>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</si>
  <si>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</si>
  <si>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</si>
  <si>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</si>
  <si>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</si>
  <si>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</si>
  <si>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</si>
  <si>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</si>
  <si>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</si>
  <si>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</si>
  <si>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</si>
  <si>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</si>
  <si>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</si>
  <si>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</si>
  <si>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</si>
  <si>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</si>
  <si>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</si>
  <si>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</si>
  <si>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</si>
  <si>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</si>
  <si>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</si>
  <si>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</si>
  <si>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</si>
  <si>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</si>
  <si>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</si>
  <si>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</si>
  <si>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</si>
  <si>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</si>
  <si>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</si>
  <si>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</si>
  <si>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</si>
  <si>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</si>
  <si>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</si>
  <si>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</si>
  <si>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</si>
  <si>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</si>
  <si>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</si>
  <si>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</si>
  <si>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</si>
  <si>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</si>
  <si>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</si>
  <si>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</si>
  <si>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</si>
  <si>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</si>
  <si>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</si>
  <si>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</si>
  <si>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</si>
  <si>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</si>
  <si>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</si>
  <si>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</si>
  <si>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</si>
  <si>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</si>
  <si>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</si>
  <si>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</si>
  <si>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</si>
  <si>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</si>
  <si>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</si>
  <si>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</si>
  <si>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</si>
  <si>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</si>
  <si>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</si>
  <si>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</si>
  <si>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</si>
  <si>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</si>
  <si>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</si>
  <si>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</si>
  <si>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</si>
  <si>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</si>
  <si>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</si>
  <si>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</si>
  <si>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</si>
  <si>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</si>
  <si>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</si>
  <si>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</si>
  <si>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</si>
  <si>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</si>
  <si>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</si>
  <si>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</si>
  <si>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</si>
  <si>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</si>
  <si>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</si>
  <si>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</si>
  <si>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</si>
  <si>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</si>
  <si>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</si>
  <si>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</si>
  <si>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</si>
  <si>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</si>
  <si>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</si>
  <si>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</si>
  <si>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</si>
  <si>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</si>
  <si>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</si>
  <si>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</si>
  <si>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</si>
  <si>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</si>
  <si>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</si>
  <si>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</si>
  <si>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</si>
  <si>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</si>
  <si>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</si>
  <si>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</si>
  <si>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</si>
  <si>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</si>
  <si>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</si>
  <si>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</si>
  <si>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</si>
  <si>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</si>
  <si>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</si>
  <si>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</si>
  <si>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</si>
  <si>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</si>
  <si>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</si>
  <si>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</si>
  <si>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</si>
  <si>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</si>
  <si>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</si>
  <si>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</si>
  <si>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</si>
  <si>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</si>
  <si>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</si>
  <si>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</si>
  <si>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</si>
  <si>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</si>
  <si>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</si>
  <si>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</si>
  <si>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</si>
  <si>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</si>
  <si>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</si>
  <si>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</si>
  <si>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</si>
  <si>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</si>
  <si>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</si>
  <si>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</si>
  <si>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</si>
  <si>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</si>
  <si>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</si>
  <si>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</si>
  <si>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</si>
  <si>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</si>
  <si>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</si>
  <si>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</si>
  <si>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</si>
  <si>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</si>
  <si>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</si>
  <si>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</si>
  <si>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</si>
  <si>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</si>
  <si>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</si>
  <si>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</si>
  <si>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</si>
  <si>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</si>
  <si>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</si>
  <si>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</si>
  <si>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</si>
  <si>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</si>
  <si>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</si>
  <si>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</si>
  <si>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</si>
  <si>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</si>
  <si>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</si>
  <si>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</si>
  <si>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</si>
  <si>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</si>
  <si>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</si>
  <si>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</si>
  <si>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</si>
  <si>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</si>
  <si>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</si>
  <si>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</si>
  <si>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</si>
  <si>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</si>
  <si>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</si>
  <si>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</si>
  <si>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</si>
  <si>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</si>
  <si>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</si>
  <si>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</si>
  <si>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</si>
  <si>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</si>
  <si>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</si>
  <si>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</si>
  <si>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</si>
  <si>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</si>
  <si>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</si>
  <si>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</si>
  <si>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</si>
  <si>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</si>
  <si>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</si>
  <si>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</si>
  <si>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</si>
  <si>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</si>
  <si>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</si>
  <si>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</si>
  <si>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</si>
  <si>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</si>
  <si>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</si>
  <si>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</si>
  <si>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</si>
  <si>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</si>
  <si>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</si>
  <si>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</si>
  <si>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</si>
  <si>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</si>
  <si>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</si>
  <si>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</si>
  <si>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</si>
  <si>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</si>
  <si>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</si>
  <si>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</si>
  <si>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</si>
  <si>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</si>
  <si>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</si>
  <si>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</si>
  <si>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</si>
  <si>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</si>
  <si>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</si>
  <si>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</si>
  <si>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</si>
  <si>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</si>
  <si>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</si>
  <si>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</si>
  <si>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</si>
  <si>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</si>
  <si>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</si>
  <si>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</si>
  <si>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</si>
  <si>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</si>
  <si>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</si>
  <si>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</si>
  <si>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</si>
  <si>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</si>
  <si>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</si>
  <si>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</si>
  <si>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</si>
  <si>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</si>
  <si>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</si>
  <si>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</si>
  <si>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</si>
  <si>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</si>
  <si>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</si>
  <si>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</si>
  <si>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</si>
  <si>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</si>
  <si>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</si>
  <si>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</si>
  <si>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</si>
  <si>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</si>
  <si>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</si>
  <si>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</si>
  <si>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</si>
  <si>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</si>
  <si>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</si>
  <si>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</si>
  <si>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</si>
  <si>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</si>
  <si>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</si>
  <si>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</si>
  <si>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</si>
  <si>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</si>
  <si>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</si>
  <si>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</si>
  <si>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</si>
  <si>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</si>
  <si>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</si>
  <si>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</si>
  <si>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</si>
  <si>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</si>
  <si>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</si>
  <si>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</si>
  <si>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</si>
  <si>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</si>
  <si>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</si>
  <si>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</si>
  <si>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</si>
  <si>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</si>
  <si>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</si>
  <si>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</si>
  <si>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</si>
  <si>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</si>
  <si>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</si>
  <si>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</si>
  <si>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</si>
  <si>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</si>
  <si>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</si>
  <si>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</si>
  <si>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</si>
  <si>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</si>
  <si>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</si>
  <si>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</si>
  <si>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</si>
  <si>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</si>
  <si>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</si>
  <si>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</si>
  <si>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</si>
  <si>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</si>
  <si>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</si>
  <si>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</si>
  <si>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</si>
  <si>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</si>
  <si>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</si>
  <si>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</si>
  <si>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</si>
  <si>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</si>
  <si>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</si>
  <si>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</si>
  <si>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</si>
  <si>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</si>
  <si>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</si>
  <si>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</si>
  <si>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</si>
  <si>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</si>
  <si>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</si>
  <si>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</si>
  <si>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</si>
  <si>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</si>
  <si>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</si>
  <si>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</si>
  <si>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</si>
  <si>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</si>
  <si>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</si>
  <si>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</si>
  <si>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</si>
  <si>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</si>
  <si>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</si>
  <si>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</si>
  <si>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</si>
  <si>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</si>
  <si>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</si>
  <si>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</si>
  <si>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</si>
  <si>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</si>
  <si>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</si>
  <si>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</si>
  <si>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</si>
  <si>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</si>
  <si>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</si>
  <si>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</si>
  <si>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</si>
  <si>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</si>
  <si>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</si>
  <si>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</si>
  <si>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</si>
  <si>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</si>
  <si>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</si>
  <si>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</si>
  <si>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</si>
  <si>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</si>
  <si>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</si>
  <si>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</si>
  <si>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</si>
  <si>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</si>
  <si>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</si>
  <si>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</si>
  <si>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</si>
  <si>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</si>
  <si>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</si>
  <si>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</si>
  <si>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</si>
  <si>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</si>
  <si>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</si>
  <si>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</si>
  <si>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</si>
  <si>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</si>
  <si>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</si>
  <si>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</si>
  <si>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</si>
  <si>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</si>
  <si>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</si>
  <si>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</si>
  <si>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</si>
  <si>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</si>
  <si>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</si>
  <si>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</si>
  <si>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</si>
  <si>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</si>
  <si>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</si>
  <si>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</si>
  <si>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</si>
  <si>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</si>
  <si>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</si>
  <si>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</si>
  <si>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</si>
  <si>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</si>
  <si>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</si>
  <si>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</si>
  <si>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</si>
  <si>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</si>
  <si>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</si>
  <si>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</si>
  <si>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</si>
  <si>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</si>
  <si>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</si>
  <si>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</si>
  <si>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</si>
  <si>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</si>
  <si>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</si>
  <si>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</si>
  <si>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</si>
  <si>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</si>
  <si>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</si>
  <si>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</si>
  <si>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</si>
  <si>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</si>
  <si>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</si>
  <si>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</si>
  <si>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</si>
  <si>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</si>
  <si>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</si>
  <si>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</si>
  <si>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</si>
  <si>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</si>
  <si>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</si>
  <si>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</si>
  <si>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</si>
  <si>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</si>
  <si>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</si>
  <si>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</si>
  <si>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</si>
  <si>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</si>
  <si>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</si>
  <si>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</si>
  <si>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</si>
  <si>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</si>
  <si>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</si>
  <si>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</si>
  <si>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</si>
  <si>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</si>
  <si>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</si>
  <si>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</si>
  <si>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</si>
  <si>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</si>
  <si>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</si>
  <si>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</si>
  <si>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</si>
  <si>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</si>
  <si>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</si>
  <si>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</si>
  <si>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</si>
  <si>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</si>
  <si>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</si>
  <si>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</si>
  <si>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</si>
  <si>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</si>
  <si>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</si>
  <si>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</si>
  <si>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</si>
  <si>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</si>
  <si>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</si>
  <si>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</si>
  <si>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</si>
  <si>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</si>
  <si>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</si>
  <si>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</si>
  <si>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</si>
  <si>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</si>
  <si>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</si>
  <si>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</si>
  <si>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</si>
  <si>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</si>
  <si>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</si>
  <si>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</si>
  <si>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</si>
  <si>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</si>
  <si>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</si>
  <si>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</si>
  <si>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</si>
  <si>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</si>
  <si>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</si>
  <si>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</si>
  <si>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</si>
  <si>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</si>
  <si>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</si>
  <si>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</si>
  <si>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</si>
  <si>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</si>
  <si>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</si>
  <si>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</si>
  <si>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</si>
  <si>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</si>
  <si>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</si>
  <si>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</si>
  <si>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</si>
  <si>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</si>
  <si>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</si>
  <si>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</si>
  <si>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</si>
  <si>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</si>
  <si>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</si>
  <si>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</si>
  <si>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</si>
  <si>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</si>
  <si>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</si>
  <si>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</si>
  <si>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</si>
  <si>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</si>
  <si>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</si>
  <si>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</si>
  <si>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</si>
  <si>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</si>
  <si>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</si>
  <si>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</si>
  <si>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</si>
  <si>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</si>
  <si>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</si>
  <si>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</si>
  <si>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</si>
  <si>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</si>
  <si>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</si>
  <si>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</si>
  <si>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</si>
  <si>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</si>
  <si>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</si>
  <si>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</si>
  <si>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</si>
  <si>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</si>
  <si>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</si>
  <si>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</si>
  <si>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</si>
  <si>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</si>
  <si>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</si>
  <si>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</si>
  <si>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</si>
  <si>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</si>
  <si>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</si>
  <si>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</si>
  <si>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</si>
  <si>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</si>
  <si>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</si>
  <si>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</si>
  <si>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</si>
  <si>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</si>
  <si>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</si>
  <si>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</si>
  <si>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</si>
  <si>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</si>
  <si>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</si>
  <si>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</si>
  <si>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</si>
  <si>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</si>
  <si>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</si>
  <si>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</si>
  <si>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</si>
  <si>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</si>
  <si>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</si>
  <si>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</si>
  <si>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</si>
  <si>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</si>
  <si>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</si>
  <si>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</si>
  <si>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</si>
  <si>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</si>
  <si>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</si>
  <si>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</si>
  <si>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</si>
  <si>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</si>
  <si>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</si>
  <si>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</si>
  <si>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</si>
  <si>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</si>
  <si>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</si>
  <si>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</si>
  <si>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</si>
  <si>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</si>
  <si>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</si>
  <si>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</si>
  <si>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</si>
  <si>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</si>
  <si>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</si>
  <si>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</si>
  <si>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</si>
  <si>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</si>
  <si>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</si>
  <si>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</si>
  <si>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</si>
  <si>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</si>
  <si>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</si>
  <si>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</si>
  <si>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</si>
  <si>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</si>
  <si>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</si>
  <si>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</si>
  <si>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</si>
  <si>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</si>
  <si>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</si>
  <si>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</si>
  <si>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</si>
  <si>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</si>
  <si>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</si>
  <si>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</si>
  <si>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</si>
  <si>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</si>
  <si>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</si>
  <si>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</si>
  <si>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</si>
  <si>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</si>
  <si>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</si>
  <si>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</si>
  <si>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</si>
  <si>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</si>
  <si>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</si>
  <si>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</si>
  <si>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</si>
  <si>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</si>
  <si>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</si>
  <si>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</si>
  <si>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</si>
  <si>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</si>
  <si>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</si>
  <si>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</si>
  <si>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</si>
  <si>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</si>
  <si>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</si>
  <si>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</si>
  <si>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</si>
  <si>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</si>
  <si>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</si>
  <si>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</si>
  <si>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</si>
  <si>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</si>
  <si>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</si>
  <si>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</si>
  <si>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</si>
  <si>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</si>
  <si>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</si>
  <si>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</si>
  <si>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</si>
  <si>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</si>
  <si>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</si>
  <si>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</si>
  <si>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</si>
  <si>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</si>
  <si>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</si>
  <si>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</si>
  <si>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</si>
  <si>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</si>
  <si>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</si>
  <si>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</si>
  <si>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</si>
  <si>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</si>
  <si>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</si>
  <si>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</si>
  <si>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</si>
  <si>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</si>
  <si>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</si>
  <si>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</si>
  <si>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</si>
  <si>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</si>
  <si>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</si>
  <si>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</si>
  <si>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</si>
  <si>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</si>
  <si>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</si>
  <si>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</si>
  <si>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</si>
  <si>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</si>
  <si>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</si>
  <si>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</si>
  <si>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</si>
  <si>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</si>
  <si>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</si>
  <si>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</si>
  <si>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</si>
  <si>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</si>
  <si>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</si>
  <si>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</si>
  <si>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</si>
  <si>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</si>
  <si>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</si>
  <si>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</si>
  <si>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</si>
  <si>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</si>
  <si>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</si>
  <si>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</si>
  <si>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</si>
  <si>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</si>
  <si>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</si>
  <si>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</si>
  <si>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</si>
  <si>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</si>
  <si>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</si>
  <si>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</si>
  <si>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</si>
  <si>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</si>
  <si>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</si>
  <si>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</si>
  <si>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</si>
  <si>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</si>
  <si>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</si>
  <si>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</si>
  <si>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</si>
  <si>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</si>
  <si>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</si>
  <si>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</si>
  <si>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</si>
  <si>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</si>
  <si>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</si>
  <si>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</si>
  <si>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</si>
  <si>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</si>
  <si>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</si>
  <si>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</si>
  <si>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</si>
  <si>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</si>
  <si>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</si>
  <si>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</si>
  <si>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</si>
  <si>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</si>
  <si>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</si>
  <si>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</si>
  <si>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</si>
  <si>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</si>
  <si>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</si>
  <si>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</si>
  <si>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</si>
  <si>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</si>
  <si>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</si>
  <si>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</si>
  <si>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</si>
  <si>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</si>
  <si>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</si>
  <si>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</si>
  <si>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</si>
  <si>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</si>
  <si>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</si>
  <si>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</si>
  <si>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</si>
  <si>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</si>
  <si>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</si>
  <si>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</si>
  <si>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</si>
  <si>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</si>
  <si>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</si>
  <si>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</si>
  <si>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</si>
  <si>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</si>
  <si>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</si>
  <si>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</si>
  <si>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</si>
  <si>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</si>
  <si>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</si>
  <si>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</si>
  <si>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</si>
  <si>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</si>
  <si>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</si>
  <si>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</si>
  <si>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</si>
  <si>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</si>
  <si>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</si>
  <si>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</si>
  <si>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</si>
  <si>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</si>
  <si>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</si>
  <si>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</si>
  <si>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</si>
  <si>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</si>
  <si>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</si>
  <si>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</si>
  <si>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</si>
  <si>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</si>
  <si>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</si>
  <si>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</si>
  <si>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</si>
  <si>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</si>
  <si>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</si>
  <si>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</si>
  <si>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</si>
  <si>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</si>
  <si>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</si>
  <si>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</si>
  <si>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</si>
  <si>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</si>
  <si>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</si>
  <si>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</si>
  <si>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</si>
  <si>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</si>
  <si>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</si>
  <si>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</si>
  <si>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</si>
  <si>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</si>
  <si>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</si>
  <si>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</si>
  <si>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</si>
  <si>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</si>
  <si>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</si>
  <si>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</si>
  <si>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</si>
  <si>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</si>
  <si>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</si>
  <si>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</si>
  <si>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</si>
  <si>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</si>
  <si>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</si>
  <si>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</si>
  <si>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</si>
  <si>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</si>
  <si>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</si>
  <si>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</si>
  <si>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</si>
  <si>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</si>
  <si>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</si>
  <si>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</si>
  <si>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</si>
  <si>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</si>
  <si>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</si>
  <si>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</si>
  <si>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</si>
  <si>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</si>
  <si>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</si>
  <si>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</si>
  <si>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</si>
  <si>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</si>
  <si>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</si>
  <si>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</si>
  <si>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</si>
  <si>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</si>
  <si>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</si>
  <si>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</si>
  <si>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</si>
  <si>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</si>
  <si>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</si>
  <si>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</si>
  <si>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</si>
  <si>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</si>
  <si>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</si>
  <si>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</si>
  <si>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</si>
  <si>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</si>
  <si>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</si>
  <si>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</si>
  <si>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</si>
  <si>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</si>
  <si>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</si>
  <si>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</si>
  <si>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</si>
  <si>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</si>
  <si>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</si>
  <si>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</si>
  <si>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</si>
  <si>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</si>
  <si>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</si>
  <si>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</si>
  <si>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</si>
  <si>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</si>
  <si>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</si>
  <si>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</si>
  <si>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</si>
  <si>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</si>
  <si>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</si>
  <si>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</si>
  <si>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</si>
  <si>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</si>
  <si>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</si>
  <si>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</si>
  <si>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</si>
  <si>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</si>
  <si>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</si>
  <si>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</si>
  <si>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</si>
  <si>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</si>
  <si>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</si>
  <si>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</si>
  <si>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</si>
  <si>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</si>
  <si>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</si>
  <si>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</si>
  <si>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</si>
  <si>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</si>
  <si>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</si>
  <si>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</si>
  <si>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</si>
  <si>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</si>
  <si>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</si>
  <si>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</si>
  <si>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</si>
  <si>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</si>
  <si>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</si>
  <si>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</si>
  <si>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</si>
  <si>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</si>
  <si>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</si>
  <si>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</si>
  <si>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</si>
  <si>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</si>
  <si>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</si>
  <si>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</si>
  <si>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</si>
  <si>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</si>
  <si>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</si>
  <si>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</si>
  <si>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</si>
  <si>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</si>
  <si>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</si>
  <si>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</si>
  <si>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</si>
  <si>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</si>
  <si>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</si>
  <si>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</si>
  <si>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</si>
  <si>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</si>
  <si>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</si>
  <si>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</si>
  <si>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</si>
  <si>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</si>
  <si>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</si>
  <si>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</si>
  <si>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</si>
  <si>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</si>
  <si>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</si>
  <si>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</si>
  <si>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</si>
  <si>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</si>
  <si>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</si>
  <si>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</si>
  <si>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</si>
  <si>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</si>
  <si>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</si>
  <si>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</si>
  <si>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</si>
  <si>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</si>
  <si>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</si>
  <si>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</si>
  <si>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</si>
  <si>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</si>
  <si>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</si>
  <si>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</si>
  <si>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</si>
  <si>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</si>
  <si>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</si>
  <si>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</si>
  <si>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</si>
  <si>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</si>
  <si>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</si>
  <si>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</si>
  <si>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</si>
  <si>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</si>
  <si>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</si>
  <si>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</si>
  <si>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</si>
  <si>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</si>
  <si>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</si>
  <si>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</si>
  <si>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</si>
  <si>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</si>
  <si>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</si>
  <si>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</si>
  <si>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</si>
  <si>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</si>
  <si>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</si>
  <si>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</si>
  <si>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</si>
  <si>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</si>
  <si>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</si>
  <si>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</si>
  <si>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</si>
  <si>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</si>
  <si>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</si>
  <si>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</si>
  <si>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</si>
  <si>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</si>
  <si>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</si>
  <si>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</si>
  <si>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</si>
  <si>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</si>
  <si>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</si>
  <si>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</si>
  <si>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</si>
  <si>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</si>
  <si>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</si>
  <si>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</si>
  <si>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</si>
  <si>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</si>
  <si>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</si>
  <si>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</si>
  <si>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</si>
  <si>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</si>
  <si>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</si>
  <si>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</si>
  <si>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</si>
  <si>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</si>
  <si>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</si>
  <si>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</si>
  <si>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</si>
  <si>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</si>
  <si>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</si>
  <si>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</si>
  <si>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</si>
  <si>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</si>
  <si>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</si>
  <si>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</si>
  <si>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</si>
  <si>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</si>
  <si>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</si>
  <si>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</si>
  <si>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</si>
  <si>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</si>
  <si>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</si>
  <si>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</si>
  <si>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</si>
  <si>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</si>
  <si>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</si>
  <si>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</si>
  <si>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</si>
  <si>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</si>
  <si>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</si>
  <si>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</si>
  <si>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</si>
  <si>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</si>
  <si>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</si>
  <si>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</si>
  <si>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</si>
  <si>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</si>
  <si>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</si>
  <si>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</si>
  <si>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</si>
  <si>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</si>
  <si>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</si>
  <si>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</si>
  <si>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</si>
  <si>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</si>
  <si>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</si>
  <si>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</si>
  <si>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</si>
  <si>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</si>
  <si>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</si>
  <si>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</si>
  <si>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</si>
  <si>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</si>
  <si>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</si>
  <si>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</si>
  <si>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</si>
  <si>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</si>
  <si>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</si>
  <si>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</si>
  <si>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</si>
  <si>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</si>
  <si>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</si>
  <si>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</si>
  <si>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</si>
  <si>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</si>
  <si>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</si>
  <si>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</si>
  <si>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</si>
  <si>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</si>
  <si>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</si>
  <si>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</si>
  <si>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</si>
  <si>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</si>
  <si>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</si>
  <si>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</si>
  <si>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</si>
  <si>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</si>
  <si>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</si>
  <si>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</si>
  <si>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</si>
  <si>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</si>
  <si>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</si>
  <si>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</si>
  <si>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</si>
  <si>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</si>
  <si>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</si>
  <si>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</si>
  <si>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</si>
  <si>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</si>
  <si>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</si>
  <si>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</si>
  <si>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</si>
  <si>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</si>
  <si>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</si>
  <si>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</si>
  <si>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</si>
  <si>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</si>
  <si>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</si>
  <si>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</si>
  <si>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</si>
  <si>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</si>
  <si>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</si>
  <si>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</si>
  <si>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</si>
  <si>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</si>
  <si>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</si>
  <si>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</si>
  <si>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</si>
  <si>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</si>
  <si>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</si>
  <si>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</si>
  <si>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</si>
  <si>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</si>
  <si>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</si>
  <si>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</si>
  <si>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</si>
  <si>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</si>
  <si>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</si>
  <si>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</si>
  <si>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</si>
  <si>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</si>
  <si>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</si>
  <si>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</si>
  <si>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</si>
  <si>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</si>
  <si>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</si>
  <si>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</si>
  <si>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</si>
  <si>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</si>
  <si>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</si>
  <si>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</si>
  <si>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</si>
  <si>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</si>
  <si>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</si>
  <si>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</si>
  <si>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</si>
  <si>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</si>
  <si>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</si>
  <si>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</si>
  <si>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</si>
  <si>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</si>
  <si>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</si>
  <si>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</si>
  <si>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</si>
  <si>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</si>
  <si>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</si>
  <si>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</si>
  <si>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</si>
  <si>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</si>
  <si>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</si>
  <si>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</si>
  <si>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</si>
  <si>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</si>
  <si>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</si>
  <si>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</si>
  <si>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</si>
  <si>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</si>
  <si>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</si>
  <si>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</si>
  <si>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</si>
  <si>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</si>
  <si>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</si>
  <si>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</si>
  <si>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</si>
  <si>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</si>
  <si>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</si>
  <si>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</si>
  <si>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</si>
  <si>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</si>
  <si>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</si>
  <si>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</si>
  <si>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</si>
  <si>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</si>
  <si>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</si>
  <si>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</si>
  <si>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</si>
  <si>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</si>
  <si>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</si>
  <si>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</si>
  <si>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</si>
  <si>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</si>
  <si>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</si>
  <si>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</si>
  <si>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</si>
  <si>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</si>
  <si>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</si>
  <si>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</si>
  <si>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</si>
  <si>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</si>
  <si>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</si>
  <si>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</si>
  <si>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</si>
  <si>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</si>
  <si>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</si>
  <si>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</si>
  <si>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</si>
  <si>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</si>
  <si>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</si>
  <si>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</si>
  <si>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</si>
  <si>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</si>
  <si>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</si>
  <si>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</si>
  <si>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</si>
  <si>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</si>
  <si>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</si>
  <si>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</si>
  <si>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</si>
  <si>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</si>
  <si>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</si>
  <si>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</si>
  <si>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</si>
  <si>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</si>
  <si>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</si>
  <si>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</si>
  <si>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</si>
  <si>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</si>
  <si>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</si>
  <si>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</si>
  <si>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</si>
  <si>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</si>
  <si>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</si>
  <si>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</si>
  <si>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</si>
  <si>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</si>
  <si>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</si>
  <si>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</si>
  <si>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</si>
  <si>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</si>
  <si>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</si>
  <si>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</si>
  <si>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</si>
  <si>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</si>
  <si>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</si>
  <si>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</si>
  <si>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</si>
  <si>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</si>
  <si>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</si>
  <si>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</si>
  <si>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</si>
  <si>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</si>
  <si>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</si>
  <si>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</si>
  <si>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</si>
  <si>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</si>
  <si>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</si>
  <si>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</si>
  <si>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</si>
  <si>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</si>
  <si>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</si>
  <si>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</si>
  <si>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</si>
  <si>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</si>
  <si>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</si>
  <si>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</si>
  <si>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</si>
  <si>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</si>
  <si>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</si>
  <si>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</si>
  <si>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</si>
  <si>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</si>
  <si>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</si>
  <si>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</si>
  <si>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</si>
  <si>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</si>
  <si>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</si>
  <si>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</si>
  <si>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</si>
  <si>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</si>
  <si>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</si>
  <si>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</si>
  <si>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</si>
  <si>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</si>
  <si>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</si>
  <si>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</si>
  <si>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</si>
  <si>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</si>
  <si>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</si>
  <si>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</si>
  <si>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</si>
  <si>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</si>
  <si>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</si>
  <si>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</si>
  <si>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</si>
  <si>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</si>
  <si>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</si>
  <si>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</si>
  <si>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</si>
  <si>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</si>
  <si>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</si>
  <si>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</si>
  <si>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</si>
  <si>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</si>
  <si>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</si>
  <si>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</si>
  <si>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</si>
  <si>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</si>
  <si>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</si>
  <si>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</si>
  <si>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</si>
  <si>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</si>
  <si>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</si>
  <si>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</si>
  <si>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</si>
  <si>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</si>
  <si>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</si>
  <si>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</si>
  <si>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</si>
  <si>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</si>
  <si>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</si>
  <si>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</si>
  <si>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</si>
  <si>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</si>
  <si>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</si>
  <si>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</si>
  <si>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</si>
  <si>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</si>
  <si>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</si>
  <si>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</si>
  <si>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</si>
  <si>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</si>
  <si>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</si>
  <si>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</si>
  <si>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</si>
  <si>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</si>
  <si>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</si>
  <si>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</si>
  <si>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</si>
  <si>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</si>
  <si>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</si>
  <si>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</si>
  <si>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</si>
  <si>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</si>
  <si>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</si>
  <si>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</si>
  <si>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</si>
  <si>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</si>
  <si>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</si>
  <si>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</si>
  <si>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</si>
  <si>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</si>
  <si>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</si>
  <si>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</si>
  <si>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</si>
  <si>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</si>
  <si>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</si>
  <si>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</si>
  <si>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</si>
  <si>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</si>
  <si>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</si>
  <si>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</si>
  <si>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</si>
  <si>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</si>
  <si>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</si>
  <si>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</si>
  <si>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</si>
  <si>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</si>
  <si>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</si>
  <si>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</si>
  <si>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</si>
  <si>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</si>
  <si>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</si>
  <si>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</si>
  <si>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</si>
  <si>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</si>
  <si>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</si>
  <si>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</si>
  <si>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</si>
  <si>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</si>
  <si>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</si>
  <si>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</si>
  <si>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</si>
  <si>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</si>
  <si>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</si>
  <si>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</si>
  <si>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</si>
  <si>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</si>
  <si>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</si>
  <si>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</si>
  <si>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</si>
  <si>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</si>
  <si>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</si>
  <si>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</si>
  <si>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</si>
  <si>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</si>
  <si>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</si>
  <si>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</si>
  <si>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</si>
  <si>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</si>
  <si>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</si>
  <si>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</si>
  <si>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</si>
  <si>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</si>
  <si>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</si>
  <si>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</si>
  <si>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</si>
  <si>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</si>
  <si>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</si>
  <si>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</si>
  <si>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</si>
  <si>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</si>
  <si>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</si>
  <si>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</si>
  <si>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</si>
  <si>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</si>
  <si>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</si>
  <si>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</si>
  <si>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</si>
  <si>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</si>
  <si>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</si>
  <si>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</si>
  <si>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</si>
  <si>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</si>
  <si>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</si>
  <si>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</si>
  <si>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</si>
  <si>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</si>
  <si>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</si>
  <si>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</si>
  <si>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</si>
  <si>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</si>
  <si>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</si>
  <si>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</si>
  <si>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</si>
  <si>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</si>
  <si>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</si>
  <si>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</si>
  <si>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</si>
  <si>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</si>
  <si>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</si>
  <si>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</si>
  <si>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</si>
  <si>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</si>
  <si>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</si>
  <si>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</si>
  <si>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</si>
  <si>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</si>
  <si>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</si>
  <si>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</si>
  <si>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</si>
  <si>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</si>
  <si>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</si>
  <si>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</si>
  <si>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</si>
  <si>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</si>
  <si>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</si>
  <si>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</si>
  <si>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</si>
  <si>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</si>
  <si>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</si>
  <si>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</si>
  <si>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</si>
  <si>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</si>
  <si>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</si>
  <si>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</si>
  <si>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</si>
  <si>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</si>
  <si>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</si>
  <si>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</si>
  <si>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</si>
  <si>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</si>
  <si>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</si>
  <si>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</si>
  <si>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</si>
  <si>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</si>
  <si>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</si>
  <si>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</si>
  <si>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</si>
  <si>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</si>
  <si>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</si>
  <si>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</si>
  <si>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</si>
  <si>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</si>
  <si>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</si>
  <si>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</si>
  <si>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</si>
  <si>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</si>
  <si>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</si>
  <si>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</si>
  <si>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</si>
  <si>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</si>
  <si>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</si>
  <si>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</si>
  <si>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</si>
  <si>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</si>
  <si>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</si>
  <si>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</si>
  <si>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</si>
  <si>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</si>
  <si>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</si>
  <si>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</si>
  <si>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</si>
  <si>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</si>
  <si>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</si>
  <si>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</si>
  <si>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</si>
  <si>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</si>
  <si>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</si>
  <si>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</si>
  <si>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</si>
  <si>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</si>
  <si>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</si>
  <si>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</si>
  <si>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</si>
  <si>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</si>
  <si>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</si>
  <si>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</si>
  <si>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</si>
  <si>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</si>
  <si>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</si>
  <si>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</si>
  <si>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</si>
  <si>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</si>
  <si>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</si>
  <si>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</si>
  <si>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</si>
  <si>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</si>
  <si>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</si>
  <si>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</si>
  <si>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</si>
  <si>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</si>
  <si>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</si>
  <si>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</si>
  <si>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</si>
  <si>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</si>
  <si>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</si>
  <si>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</si>
  <si>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</si>
  <si>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</si>
  <si>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</si>
  <si>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</si>
  <si>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</si>
  <si>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</si>
  <si>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</si>
  <si>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</si>
  <si>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</si>
  <si>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</si>
  <si>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</si>
  <si>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</si>
  <si>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</si>
  <si>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</si>
  <si>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</si>
  <si>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</si>
  <si>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</si>
  <si>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</si>
  <si>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</si>
  <si>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</si>
  <si>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</si>
  <si>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</si>
  <si>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</si>
  <si>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</si>
  <si>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</si>
  <si>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</si>
  <si>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</si>
  <si>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</si>
  <si>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</si>
  <si>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</si>
  <si>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</si>
  <si>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</si>
  <si>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</si>
  <si>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</si>
  <si>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</si>
  <si>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</si>
  <si>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</si>
  <si>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</si>
  <si>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</si>
  <si>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</si>
  <si>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</si>
  <si>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</si>
  <si>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</si>
  <si>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</si>
  <si>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</si>
  <si>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</si>
  <si>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</si>
  <si>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</si>
  <si>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</si>
  <si>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</si>
  <si>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</si>
  <si>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</si>
  <si>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</si>
  <si>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</si>
  <si>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</si>
  <si>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</si>
  <si>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</si>
  <si>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</si>
  <si>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</si>
  <si>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</si>
  <si>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</si>
  <si>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</si>
  <si>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</si>
  <si>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</si>
  <si>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</si>
  <si>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</si>
  <si>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</si>
  <si>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</si>
  <si>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</si>
  <si>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</si>
  <si>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</si>
  <si>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</si>
  <si>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</si>
  <si>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</si>
  <si>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</si>
  <si>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</si>
  <si>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</si>
  <si>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</si>
  <si>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</si>
  <si>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</si>
  <si>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</si>
  <si>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</si>
  <si>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</si>
  <si>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</si>
  <si>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</si>
  <si>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</si>
  <si>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</si>
  <si>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</si>
  <si>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</si>
  <si>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</si>
  <si>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</si>
  <si>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</si>
  <si>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</si>
  <si>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</si>
  <si>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</si>
  <si>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</si>
  <si>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</si>
  <si>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</si>
  <si>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</si>
  <si>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</si>
  <si>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</si>
  <si>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</si>
  <si>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</si>
  <si>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</si>
  <si>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</si>
  <si>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</si>
  <si>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</si>
  <si>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</si>
  <si>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</si>
  <si>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</si>
  <si>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</si>
  <si>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</si>
  <si>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</si>
  <si>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</si>
  <si>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</si>
  <si>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</si>
  <si>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</si>
  <si>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</si>
  <si>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</si>
  <si>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</si>
  <si>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</si>
  <si>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</si>
  <si>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</si>
  <si>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</si>
  <si>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</si>
  <si>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</si>
  <si>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</si>
  <si>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</si>
  <si>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</si>
  <si>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</si>
  <si>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</si>
  <si>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</si>
  <si>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</si>
  <si>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</si>
  <si>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</si>
  <si>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</si>
  <si>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</si>
  <si>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</si>
  <si>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</si>
  <si>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</si>
  <si>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</si>
  <si>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</si>
  <si>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</si>
  <si>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</si>
  <si>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</si>
  <si>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</si>
  <si>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</si>
  <si>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</si>
  <si>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</si>
  <si>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</si>
  <si>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</si>
  <si>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</si>
  <si>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</si>
  <si>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</si>
  <si>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</si>
  <si>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</si>
  <si>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</si>
  <si>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</si>
  <si>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</si>
  <si>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</si>
  <si>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</si>
  <si>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</si>
  <si>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</si>
  <si>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</si>
  <si>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</si>
  <si>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</si>
  <si>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</si>
  <si>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</si>
  <si>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</si>
  <si>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</si>
  <si>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</si>
  <si>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</si>
  <si>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</si>
  <si>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</si>
  <si>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</si>
  <si>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</si>
  <si>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</si>
  <si>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</si>
  <si>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</si>
  <si>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</si>
  <si>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</si>
  <si>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</si>
  <si>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</si>
  <si>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</si>
  <si>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</si>
  <si>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</si>
  <si>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</si>
  <si>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</si>
  <si>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</si>
  <si>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</si>
  <si>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</si>
  <si>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</si>
  <si>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</si>
  <si>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</si>
  <si>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</si>
  <si>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</si>
  <si>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</si>
  <si>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</si>
  <si>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</si>
  <si>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</si>
  <si>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</si>
  <si>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</si>
  <si>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</si>
  <si>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</si>
  <si>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</si>
  <si>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</si>
  <si>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</si>
  <si>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</si>
  <si>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</si>
  <si>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</si>
  <si>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</si>
  <si>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</si>
  <si>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</si>
  <si>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</si>
  <si>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</si>
  <si>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</si>
  <si>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</si>
  <si>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</si>
  <si>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</si>
  <si>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</si>
  <si>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</si>
  <si>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</si>
  <si>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</si>
  <si>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</si>
  <si>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</si>
  <si>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</si>
  <si>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</si>
  <si>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</si>
  <si>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</si>
  <si>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</si>
  <si>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</si>
  <si>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</si>
  <si>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</si>
  <si>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</si>
  <si>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</si>
  <si>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</si>
  <si>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</si>
  <si>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</si>
  <si>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</si>
  <si>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</si>
  <si>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</si>
  <si>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</si>
  <si>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</si>
  <si>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</si>
  <si>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</si>
  <si>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</si>
  <si>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</si>
  <si>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</si>
  <si>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</si>
  <si>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</si>
  <si>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</si>
  <si>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</si>
  <si>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</si>
  <si>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</si>
  <si>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</si>
  <si>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</si>
  <si>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</si>
  <si>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</si>
  <si>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</si>
  <si>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</si>
  <si>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</si>
  <si>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</si>
  <si>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</si>
  <si>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</si>
  <si>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</si>
  <si>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</si>
  <si>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</si>
  <si>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</si>
  <si>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</si>
  <si>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</si>
  <si>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</si>
  <si>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</si>
  <si>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</si>
  <si>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</si>
  <si>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</si>
  <si>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</si>
  <si>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</si>
  <si>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</si>
  <si>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</si>
  <si>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</si>
  <si>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</si>
  <si>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</si>
  <si>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</si>
  <si>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</si>
  <si>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</si>
  <si>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</si>
  <si>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</si>
  <si>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</si>
  <si>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</si>
  <si>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</si>
  <si>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</si>
  <si>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</si>
  <si>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</si>
  <si>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</si>
  <si>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</si>
  <si>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</si>
  <si>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</si>
  <si>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</si>
  <si>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</si>
  <si>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</si>
  <si>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</si>
  <si>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</si>
  <si>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</si>
  <si>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</si>
  <si>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</si>
  <si>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</si>
  <si>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</si>
  <si>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</si>
  <si>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</si>
  <si>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</si>
  <si>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</si>
  <si>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</si>
  <si>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</si>
  <si>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</si>
  <si>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</si>
  <si>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</si>
  <si>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</si>
  <si>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</si>
  <si>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</si>
  <si>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</si>
  <si>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</si>
  <si>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</si>
  <si>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</si>
  <si>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</si>
  <si>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</si>
  <si>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</si>
  <si>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</si>
  <si>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</si>
  <si>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</si>
  <si>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</si>
  <si>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</si>
  <si>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</si>
  <si>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</si>
  <si>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</si>
  <si>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</si>
  <si>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</si>
  <si>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</si>
  <si>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</si>
  <si>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</si>
  <si>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</si>
  <si>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</si>
  <si>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</si>
  <si>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</si>
  <si>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</si>
  <si>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</si>
  <si>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</si>
  <si>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</si>
  <si>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</si>
  <si>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</si>
  <si>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</si>
  <si>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</si>
  <si>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</si>
  <si>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</si>
  <si>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</si>
  <si>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</si>
  <si>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</si>
  <si>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</si>
  <si>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</si>
  <si>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</si>
  <si>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</si>
  <si>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</si>
  <si>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</si>
  <si>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</si>
  <si>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</si>
  <si>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</si>
  <si>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</si>
  <si>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</si>
  <si>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</si>
  <si>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</si>
  <si>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</si>
  <si>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</si>
  <si>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</si>
  <si>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</si>
  <si>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</si>
  <si>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</si>
  <si>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</si>
  <si>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</si>
  <si>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</si>
  <si>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</si>
  <si>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</si>
  <si>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</si>
  <si>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</si>
  <si>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</si>
  <si>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</si>
  <si>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</si>
  <si>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</si>
  <si>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</si>
  <si>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</si>
  <si>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</si>
  <si>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</si>
  <si>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</si>
  <si>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</si>
  <si>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</si>
  <si>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</si>
  <si>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</si>
  <si>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</si>
  <si>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</si>
  <si>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</si>
  <si>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</si>
  <si>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</si>
  <si>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</si>
  <si>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</si>
  <si>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</si>
  <si>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</si>
  <si>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</si>
  <si>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</si>
  <si>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</si>
  <si>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</si>
  <si>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</si>
  <si>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</si>
  <si>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</si>
  <si>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</si>
  <si>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</si>
  <si>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</si>
  <si>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</si>
  <si>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</si>
  <si>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</si>
  <si>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</si>
  <si>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</si>
  <si>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</si>
  <si>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</si>
  <si>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</si>
  <si>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</si>
  <si>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</si>
  <si>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</si>
  <si>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</si>
  <si>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</si>
  <si>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</si>
  <si>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</si>
  <si>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</si>
  <si>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</si>
  <si>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</si>
  <si>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</si>
  <si>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</si>
  <si>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</si>
  <si>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</si>
  <si>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</si>
  <si>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</si>
  <si>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</si>
  <si>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</si>
  <si>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</si>
  <si>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</si>
  <si>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</si>
  <si>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</si>
  <si>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</si>
  <si>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</si>
  <si>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</si>
  <si>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</si>
  <si>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</si>
  <si>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</si>
  <si>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</si>
  <si>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</si>
  <si>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</si>
  <si>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</si>
  <si>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</si>
  <si>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</si>
  <si>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</si>
  <si>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</si>
  <si>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</si>
  <si>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</si>
  <si>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</si>
  <si>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</si>
  <si>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</si>
  <si>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</si>
  <si>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</si>
  <si>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</si>
  <si>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</si>
  <si>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</si>
  <si>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</si>
  <si>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</si>
  <si>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</si>
  <si>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</si>
  <si>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</si>
  <si>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</si>
  <si>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</si>
  <si>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</si>
  <si>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</si>
  <si>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</si>
  <si>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</si>
  <si>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</si>
  <si>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</si>
  <si>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</si>
  <si>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</si>
  <si>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</si>
  <si>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</si>
  <si>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</si>
  <si>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</si>
  <si>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</si>
  <si>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</si>
  <si>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</si>
  <si>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</si>
  <si>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</si>
  <si>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</si>
  <si>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</si>
  <si>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</si>
  <si>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</si>
  <si>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</si>
  <si>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</si>
  <si>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</si>
  <si>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</si>
  <si>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</si>
  <si>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</si>
  <si>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</si>
  <si>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</si>
  <si>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</si>
  <si>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</si>
  <si>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</si>
  <si>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</si>
  <si>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</si>
  <si>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</si>
  <si>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</si>
  <si>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</si>
  <si>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</si>
  <si>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</si>
  <si>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</si>
  <si>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</si>
  <si>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</si>
  <si>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</si>
  <si>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</si>
  <si>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</si>
  <si>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</si>
  <si>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</si>
  <si>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</si>
  <si>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</si>
  <si>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</si>
  <si>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</si>
  <si>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</si>
  <si>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</si>
  <si>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</si>
  <si>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</si>
  <si>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</si>
  <si>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</si>
  <si>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</si>
  <si>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</si>
  <si>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</si>
  <si>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</si>
  <si>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</si>
  <si>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</si>
  <si>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</si>
  <si>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</si>
  <si>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</si>
  <si>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</si>
  <si>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</si>
  <si>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</si>
  <si>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</si>
  <si>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</si>
  <si>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</si>
  <si>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</si>
  <si>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</si>
  <si>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</si>
  <si>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</si>
  <si>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</si>
  <si>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</si>
  <si>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</si>
  <si>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</si>
  <si>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</si>
  <si>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</si>
  <si>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</si>
  <si>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</si>
  <si>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</si>
  <si>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</si>
  <si>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</si>
  <si>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</si>
  <si>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</si>
  <si>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</si>
  <si>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</si>
  <si>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</si>
  <si>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</si>
  <si>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</si>
  <si>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</si>
  <si>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</si>
  <si>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</si>
  <si>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</si>
  <si>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</si>
  <si>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</si>
  <si>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</si>
  <si>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</si>
  <si>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</si>
  <si>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</si>
  <si>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</si>
  <si>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</si>
  <si>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</si>
  <si>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</si>
  <si>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</si>
  <si>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</si>
  <si>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</si>
  <si>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</si>
  <si>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</si>
  <si>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</si>
  <si>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</si>
  <si>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</si>
  <si>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</si>
  <si>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</si>
  <si>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</si>
  <si>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</si>
  <si>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</si>
  <si>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</si>
  <si>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</si>
  <si>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</si>
  <si>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</si>
  <si>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</si>
  <si>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</si>
  <si>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</si>
  <si>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</si>
  <si>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</si>
  <si>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</si>
  <si>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</si>
  <si>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</si>
  <si>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</si>
  <si>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</si>
  <si>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</si>
  <si>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</si>
  <si>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</si>
  <si>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</si>
  <si>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</si>
  <si>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</si>
  <si>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</si>
  <si>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</si>
  <si>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</si>
  <si>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</si>
  <si>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</si>
  <si>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</si>
  <si>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</si>
  <si>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</si>
  <si>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</si>
  <si>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</si>
  <si>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</si>
  <si>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</si>
  <si>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</si>
  <si>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</si>
  <si>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</si>
  <si>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</si>
  <si>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</si>
  <si>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</si>
  <si>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</si>
  <si>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</si>
  <si>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</si>
  <si>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</si>
  <si>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</si>
  <si>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</si>
  <si>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</si>
  <si>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</si>
  <si>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</si>
  <si>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</si>
  <si>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</si>
  <si>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</si>
  <si>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</si>
  <si>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</si>
  <si>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</si>
  <si>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</si>
  <si>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</si>
  <si>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</si>
  <si>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</si>
  <si>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</si>
  <si>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</si>
  <si>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</si>
  <si>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</si>
  <si>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</si>
  <si>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</si>
  <si>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</si>
  <si>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</si>
  <si>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</si>
  <si>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</si>
  <si>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</si>
  <si>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</si>
  <si>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</si>
  <si>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</si>
  <si>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</si>
  <si>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</si>
  <si>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</si>
  <si>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</si>
  <si>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</si>
  <si>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</si>
  <si>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</si>
  <si>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</si>
  <si>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</si>
  <si>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</si>
  <si>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</si>
  <si>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</si>
  <si>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</si>
  <si>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</si>
  <si>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</si>
  <si>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</si>
  <si>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</si>
  <si>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</si>
  <si>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</si>
  <si>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</si>
  <si>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</si>
  <si>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</si>
  <si>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</si>
  <si>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</si>
  <si>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</si>
  <si>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</si>
  <si>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</si>
  <si>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</si>
  <si>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</si>
  <si>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</si>
  <si>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</si>
  <si>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</si>
  <si>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</si>
  <si>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</si>
  <si>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</si>
  <si>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</si>
  <si>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</si>
  <si>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</si>
  <si>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</si>
  <si>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</si>
  <si>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</si>
  <si>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</si>
  <si>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</si>
  <si>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</si>
  <si>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</si>
  <si>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</si>
  <si>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</si>
  <si>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</si>
  <si>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</si>
  <si>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</si>
  <si>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</si>
  <si>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</si>
  <si>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</si>
  <si>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</si>
  <si>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</si>
  <si>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</si>
  <si>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</si>
  <si>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</si>
  <si>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</si>
  <si>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</si>
  <si>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</si>
  <si>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</si>
  <si>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</si>
  <si>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</si>
  <si>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</si>
  <si>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</si>
  <si>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</si>
  <si>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</si>
  <si>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</si>
  <si>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</si>
  <si>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</si>
  <si>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</si>
  <si>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</si>
  <si>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</si>
  <si>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</si>
  <si>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</si>
  <si>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</si>
  <si>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</si>
  <si>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</si>
  <si>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</si>
  <si>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</si>
  <si>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</si>
  <si>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</si>
  <si>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</si>
  <si>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</si>
  <si>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</si>
  <si>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</si>
  <si>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</si>
  <si>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</si>
  <si>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</si>
  <si>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</si>
  <si>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</si>
  <si>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</si>
  <si>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</si>
  <si>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</si>
  <si>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</si>
  <si>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</si>
  <si>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</si>
  <si>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</si>
  <si>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</si>
  <si>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</si>
  <si>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</si>
  <si>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</si>
  <si>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</si>
  <si>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</si>
  <si>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</si>
  <si>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</si>
  <si>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</si>
  <si>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</si>
  <si>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</si>
  <si>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</si>
  <si>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</si>
  <si>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</si>
  <si>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</si>
  <si>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</si>
  <si>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</si>
  <si>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</si>
  <si>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</si>
  <si>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</si>
  <si>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</si>
  <si>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</si>
  <si>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</si>
  <si>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</si>
  <si>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</si>
  <si>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</si>
  <si>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</si>
  <si>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</si>
  <si>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</si>
  <si>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</si>
  <si>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</si>
  <si>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</si>
  <si>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</si>
  <si>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</si>
  <si>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</si>
  <si>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</si>
  <si>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</si>
  <si>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</si>
  <si>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</si>
  <si>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</si>
  <si>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</si>
  <si>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</si>
  <si>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</si>
  <si>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</si>
  <si>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</si>
  <si>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</si>
  <si>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</si>
  <si>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</si>
  <si>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</si>
  <si>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</si>
  <si>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</si>
  <si>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</si>
  <si>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</si>
  <si>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</si>
  <si>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</si>
  <si>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</si>
  <si>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</si>
  <si>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</si>
  <si>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</si>
  <si>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</si>
  <si>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</si>
  <si>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</si>
  <si>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</si>
  <si>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</si>
  <si>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</si>
  <si>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</si>
  <si>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</si>
  <si>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</si>
  <si>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</si>
  <si>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</si>
  <si>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</si>
  <si>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</si>
  <si>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</si>
  <si>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</si>
  <si>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</si>
  <si>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</si>
  <si>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</si>
  <si>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</si>
  <si>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</si>
  <si>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</si>
  <si>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</si>
  <si>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</si>
  <si>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</si>
  <si>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</si>
  <si>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</si>
  <si>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</si>
  <si>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</si>
  <si>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</si>
  <si>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</si>
  <si>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</si>
  <si>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</si>
  <si>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</si>
  <si>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</si>
  <si>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</si>
  <si>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</si>
  <si>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</si>
  <si>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</si>
  <si>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</si>
  <si>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</si>
  <si>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</si>
  <si>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</si>
  <si>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</si>
  <si>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</si>
  <si>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</si>
  <si>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</si>
  <si>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</si>
  <si>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</si>
  <si>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</si>
  <si>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</si>
  <si>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</si>
  <si>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</si>
  <si>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</si>
  <si>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</si>
  <si>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</si>
  <si>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</si>
  <si>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</si>
  <si>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</si>
  <si>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</si>
  <si>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</si>
  <si>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</si>
  <si>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</si>
  <si>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</si>
  <si>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</si>
  <si>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</si>
  <si>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</si>
  <si>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</si>
  <si>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</si>
  <si>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</si>
  <si>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</si>
  <si>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</si>
  <si>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</si>
  <si>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</si>
  <si>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</si>
  <si>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</si>
  <si>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</si>
  <si>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</si>
  <si>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</si>
  <si>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</si>
  <si>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</si>
  <si>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</si>
  <si>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</si>
  <si>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</si>
  <si>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</si>
  <si>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</si>
  <si>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</si>
  <si>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</si>
  <si>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</si>
  <si>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</si>
  <si>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</si>
  <si>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</si>
  <si>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</si>
  <si>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</si>
  <si>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</si>
  <si>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</si>
  <si>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</si>
  <si>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</si>
  <si>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</si>
  <si>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</si>
  <si>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</si>
  <si>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</si>
  <si>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</si>
  <si>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</si>
  <si>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</si>
  <si>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</si>
  <si>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</si>
  <si>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</si>
  <si>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</si>
  <si>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</si>
  <si>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</si>
  <si>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</si>
  <si>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</si>
  <si>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</si>
  <si>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</si>
  <si>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</si>
  <si>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</si>
  <si>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</si>
  <si>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</si>
  <si>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</si>
  <si>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</si>
  <si>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</si>
  <si>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</si>
  <si>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</si>
  <si>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</si>
  <si>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</si>
  <si>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</si>
  <si>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</si>
  <si>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</si>
  <si>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</si>
  <si>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</si>
  <si>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</si>
  <si>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</si>
  <si>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</si>
  <si>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</si>
  <si>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</si>
  <si>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</si>
  <si>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</si>
  <si>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</si>
  <si>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</si>
  <si>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</si>
  <si>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</si>
  <si>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</si>
  <si>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</si>
  <si>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</si>
  <si>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</si>
  <si>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</si>
  <si>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</si>
  <si>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</si>
  <si>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</si>
  <si>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</si>
  <si>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</si>
  <si>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</si>
  <si>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</si>
  <si>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</si>
  <si>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</si>
  <si>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</si>
  <si>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</si>
  <si>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</si>
  <si>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</si>
  <si>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</si>
  <si>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</si>
  <si>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</si>
  <si>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</si>
  <si>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</si>
  <si>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</si>
  <si>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</si>
  <si>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</si>
  <si>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</si>
  <si>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</si>
  <si>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</si>
  <si>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</si>
  <si>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</si>
  <si>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</si>
  <si>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</si>
  <si>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</si>
  <si>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</si>
  <si>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</si>
  <si>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</si>
  <si>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</si>
  <si>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</si>
  <si>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</si>
  <si>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</si>
  <si>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</si>
  <si>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</si>
  <si>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</si>
  <si>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</si>
  <si>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</si>
  <si>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</si>
  <si>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</si>
  <si>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</si>
  <si>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</si>
  <si>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</si>
  <si>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</si>
  <si>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</si>
  <si>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</si>
  <si>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</si>
  <si>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</si>
  <si>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</si>
  <si>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</si>
  <si>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</si>
  <si>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</si>
  <si>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</si>
  <si>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</si>
  <si>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</si>
  <si>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</si>
  <si>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</si>
  <si>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</si>
  <si>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</si>
  <si>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</si>
  <si>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</si>
  <si>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</si>
  <si>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</si>
  <si>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</si>
  <si>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</si>
  <si>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</si>
  <si>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</si>
  <si>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</si>
  <si>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</si>
  <si>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</si>
  <si>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</si>
  <si>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</si>
  <si>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</si>
  <si>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</si>
  <si>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</si>
  <si>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</si>
  <si>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</si>
  <si>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</si>
  <si>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</si>
  <si>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</si>
  <si>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</si>
  <si>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</si>
  <si>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</si>
  <si>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</si>
  <si>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</si>
  <si>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</si>
  <si>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</si>
  <si>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</si>
  <si>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</si>
  <si>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</si>
  <si>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</si>
  <si>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</si>
  <si>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</si>
  <si>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</si>
  <si>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</si>
  <si>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</si>
  <si>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</si>
  <si>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</si>
  <si>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</si>
  <si>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</si>
  <si>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</si>
  <si>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</si>
  <si>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</si>
  <si>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</si>
  <si>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</si>
  <si>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</si>
  <si>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</si>
  <si>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</si>
  <si>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</si>
  <si>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</si>
  <si>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</si>
  <si>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</si>
  <si>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</si>
  <si>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</si>
  <si>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</si>
  <si>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</si>
  <si>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</si>
  <si>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</si>
  <si>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</si>
  <si>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</si>
  <si>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</si>
  <si>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</si>
  <si>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</si>
  <si>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</si>
  <si>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</si>
  <si>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</si>
  <si>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</si>
  <si>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</si>
  <si>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</si>
  <si>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</si>
  <si>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</si>
  <si>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</si>
  <si>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</si>
  <si>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</si>
  <si>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</si>
  <si>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</si>
  <si>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</si>
  <si>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</si>
  <si>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</si>
  <si>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</si>
  <si>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</si>
  <si>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</si>
  <si>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</si>
  <si>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</si>
  <si>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</si>
  <si>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</si>
  <si>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</si>
  <si>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</si>
  <si>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</si>
  <si>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</si>
  <si>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</si>
  <si>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</si>
  <si>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</si>
  <si>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</si>
  <si>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</si>
  <si>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</si>
  <si>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</si>
  <si>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</si>
  <si>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</si>
  <si>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</si>
  <si>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</si>
  <si>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</si>
  <si>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</si>
  <si>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</si>
  <si>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</si>
  <si>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</si>
  <si>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</si>
  <si>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</si>
  <si>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</si>
  <si>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</si>
  <si>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</si>
  <si>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</si>
  <si>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</si>
  <si>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</si>
  <si>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</si>
  <si>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</si>
  <si>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</si>
  <si>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</si>
  <si>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</si>
  <si>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</si>
  <si>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</si>
  <si>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</si>
  <si>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</si>
  <si>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</si>
  <si>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</si>
  <si>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</si>
  <si>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</si>
  <si>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</si>
  <si>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</si>
  <si>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</si>
  <si>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</si>
  <si>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</si>
  <si>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</si>
  <si>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</si>
  <si>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</si>
  <si>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</si>
  <si>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</si>
  <si>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</si>
  <si>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</si>
  <si>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</si>
  <si>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</si>
  <si>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</si>
  <si>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</si>
  <si>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</si>
  <si>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</si>
  <si>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</si>
  <si>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</si>
  <si>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</si>
  <si>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</si>
  <si>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</si>
  <si>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</si>
  <si>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</si>
  <si>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</si>
  <si>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</si>
  <si>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</si>
  <si>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</si>
  <si>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</si>
  <si>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</si>
  <si>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</si>
  <si>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</si>
  <si>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</si>
  <si>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</si>
  <si>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</si>
  <si>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</si>
  <si>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</si>
  <si>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</si>
  <si>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</si>
  <si>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</si>
  <si>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</si>
  <si>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</si>
  <si>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</si>
  <si>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</si>
  <si>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</si>
  <si>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</si>
  <si>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</si>
  <si>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</si>
  <si>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</si>
  <si>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</si>
  <si>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</si>
  <si>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</si>
  <si>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</si>
  <si>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</si>
  <si>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</si>
  <si>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</si>
  <si>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</si>
  <si>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</si>
  <si>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</si>
  <si>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</si>
  <si>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</si>
  <si>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</si>
  <si>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</si>
  <si>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</si>
  <si>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</si>
  <si>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</si>
  <si>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</si>
  <si>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</si>
  <si>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</si>
  <si>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</si>
  <si>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</si>
  <si>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</si>
  <si>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</si>
  <si>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</si>
  <si>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</si>
  <si>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</si>
  <si>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</si>
  <si>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</si>
  <si>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</si>
  <si>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</si>
  <si>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</si>
  <si>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</si>
  <si>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</si>
  <si>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</si>
  <si>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</si>
  <si>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</si>
  <si>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</si>
  <si>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</si>
  <si>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</si>
  <si>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</si>
  <si>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</si>
  <si>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</si>
  <si>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</si>
  <si>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</si>
  <si>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</si>
  <si>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</si>
  <si>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</si>
  <si>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</si>
  <si>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</si>
  <si>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</si>
  <si>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</si>
  <si>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</si>
  <si>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</si>
  <si>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</si>
  <si>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</si>
  <si>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</si>
  <si>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</si>
  <si>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</si>
  <si>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</si>
  <si>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</si>
  <si>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</si>
  <si>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</si>
  <si>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</si>
  <si>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</si>
  <si>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</si>
  <si>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</si>
  <si>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</si>
  <si>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</si>
  <si>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</si>
  <si>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</si>
  <si>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</si>
  <si>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</si>
  <si>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</si>
  <si>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</si>
  <si>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</si>
  <si>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</si>
  <si>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</si>
  <si>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</si>
  <si>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</si>
  <si>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</si>
  <si>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</si>
  <si>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</si>
  <si>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</si>
  <si>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</si>
  <si>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</si>
  <si>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</si>
  <si>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</si>
  <si>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</si>
  <si>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</si>
  <si>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</si>
  <si>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</si>
  <si>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</si>
  <si>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</si>
  <si>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</si>
  <si>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</si>
  <si>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</si>
  <si>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</si>
  <si>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</si>
  <si>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</si>
  <si>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</si>
  <si>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</si>
  <si>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</si>
  <si>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</si>
  <si>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</si>
  <si>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</si>
  <si>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</si>
  <si>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</si>
  <si>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</si>
  <si>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</si>
  <si>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</si>
  <si>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</si>
  <si>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</si>
  <si>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</si>
  <si>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</si>
  <si>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</si>
  <si>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</si>
  <si>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</si>
  <si>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</si>
  <si>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</si>
  <si>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</si>
  <si>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</si>
  <si>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</si>
  <si>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</si>
  <si>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</si>
  <si>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</si>
  <si>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</si>
  <si>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</si>
  <si>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</si>
  <si>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</si>
  <si>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</si>
  <si>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</si>
  <si>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</si>
  <si>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</si>
  <si>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</si>
  <si>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</si>
  <si>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</si>
  <si>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</si>
  <si>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</si>
  <si>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</si>
  <si>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</si>
  <si>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</si>
  <si>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</si>
  <si>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</si>
  <si>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</si>
  <si>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</si>
  <si>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</si>
  <si>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</si>
  <si>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</si>
  <si>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</si>
  <si>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</si>
  <si>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</si>
  <si>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</si>
  <si>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</si>
  <si>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</si>
  <si>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</si>
  <si>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</si>
  <si>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</si>
  <si>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</si>
  <si>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</si>
  <si>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</si>
  <si>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</si>
  <si>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</si>
  <si>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</si>
  <si>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</si>
  <si>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</si>
  <si>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</si>
  <si>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</si>
  <si>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</si>
  <si>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</si>
  <si>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</si>
  <si>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</si>
  <si>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</si>
  <si>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</si>
  <si>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</si>
  <si>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</si>
  <si>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</si>
  <si>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</si>
  <si>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</si>
  <si>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</si>
  <si>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</si>
  <si>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</si>
  <si>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</si>
  <si>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</si>
  <si>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</si>
  <si>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</si>
  <si>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</si>
  <si>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</si>
  <si>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</si>
  <si>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</si>
  <si>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</si>
  <si>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</si>
  <si>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</si>
  <si>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</si>
  <si>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</si>
  <si>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</si>
  <si>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</si>
  <si>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</si>
  <si>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</si>
  <si>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</si>
  <si>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</si>
  <si>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</si>
  <si>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</si>
  <si>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</si>
  <si>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</si>
  <si>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</si>
  <si>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</si>
  <si>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</si>
  <si>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</si>
  <si>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</si>
  <si>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</si>
  <si>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</si>
  <si>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</si>
  <si>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</si>
  <si>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</si>
  <si>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</si>
  <si>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</si>
  <si>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</si>
  <si>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</si>
  <si>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</si>
  <si>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</si>
  <si>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</si>
  <si>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</si>
  <si>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</si>
  <si>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</si>
  <si>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</si>
  <si>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</si>
  <si>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</si>
  <si>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</si>
  <si>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</si>
  <si>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</si>
  <si>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</si>
  <si>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</si>
  <si>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</si>
  <si>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</si>
  <si>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</si>
  <si>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</si>
  <si>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</si>
  <si>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</si>
  <si>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</si>
  <si>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</si>
  <si>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</si>
  <si>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</si>
  <si>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</si>
  <si>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</si>
  <si>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</si>
  <si>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</si>
  <si>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</si>
  <si>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</si>
  <si>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</si>
  <si>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</si>
  <si>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</si>
  <si>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</si>
  <si>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</si>
  <si>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</si>
  <si>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</si>
  <si>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</si>
  <si>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</si>
  <si>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</si>
  <si>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</si>
  <si>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</si>
  <si>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</si>
  <si>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</si>
  <si>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</si>
  <si>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</si>
  <si>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</si>
  <si>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</si>
  <si>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</si>
  <si>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</si>
  <si>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</si>
  <si>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</si>
  <si>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</si>
  <si>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</si>
  <si>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</si>
  <si>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</si>
  <si>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</si>
  <si>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</si>
  <si>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</si>
  <si>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</si>
  <si>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</si>
  <si>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</si>
  <si>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</si>
  <si>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</si>
  <si>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</si>
  <si>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</si>
  <si>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</si>
  <si>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</si>
  <si>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</si>
  <si>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</si>
  <si>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</si>
  <si>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</si>
  <si>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</si>
  <si>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</si>
  <si>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</si>
  <si>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</si>
  <si>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</si>
  <si>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</si>
  <si>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</si>
  <si>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</si>
  <si>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</si>
  <si>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</si>
  <si>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</si>
  <si>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</si>
  <si>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</si>
  <si>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</si>
  <si>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</si>
  <si>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</si>
  <si>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</si>
  <si>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</si>
  <si>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</si>
  <si>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</si>
  <si>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</si>
  <si>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</si>
  <si>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</si>
  <si>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</si>
  <si>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</si>
  <si>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</si>
  <si>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</si>
  <si>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</si>
  <si>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</si>
  <si>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</si>
  <si>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</si>
  <si>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</si>
  <si>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</si>
  <si>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</si>
  <si>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</si>
  <si>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</si>
  <si>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</si>
  <si>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</si>
  <si>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</si>
  <si>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</si>
  <si>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</si>
  <si>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</si>
  <si>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</si>
  <si>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</si>
  <si>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</si>
  <si>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</si>
  <si>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</si>
  <si>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</si>
  <si>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</si>
  <si>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</si>
  <si>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</si>
  <si>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</si>
  <si>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</si>
  <si>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</si>
  <si>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</si>
  <si>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</si>
  <si>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</si>
  <si>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</si>
  <si>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</si>
  <si>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</si>
  <si>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</si>
  <si>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</si>
  <si>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</si>
  <si>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</si>
  <si>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</si>
  <si>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</si>
  <si>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</si>
  <si>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</si>
  <si>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</si>
  <si>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</si>
  <si>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</si>
  <si>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</si>
  <si>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</si>
  <si>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</si>
  <si>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</si>
  <si>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</si>
  <si>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</si>
  <si>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</si>
  <si>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</si>
  <si>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</si>
  <si>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</si>
  <si>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</si>
  <si>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</si>
  <si>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</si>
  <si>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</si>
  <si>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</si>
  <si>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</si>
  <si>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</si>
  <si>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</si>
  <si>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</si>
  <si>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</si>
  <si>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</si>
  <si>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</si>
  <si>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</si>
  <si>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</si>
  <si>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</si>
  <si>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</si>
  <si>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</si>
  <si>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</si>
  <si>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</si>
  <si>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</si>
  <si>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</si>
  <si>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</si>
  <si>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</si>
  <si>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</si>
  <si>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</si>
  <si>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</si>
  <si>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</si>
  <si>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</si>
  <si>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</si>
  <si>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</si>
  <si>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</si>
  <si>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</si>
  <si>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</si>
  <si>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</si>
  <si>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</si>
  <si>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</si>
  <si>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</si>
  <si>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</si>
  <si>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</si>
  <si>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</si>
  <si>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</si>
  <si>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</si>
  <si>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</si>
  <si>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</si>
  <si>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</si>
  <si>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</si>
  <si>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</si>
  <si>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</si>
  <si>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</si>
  <si>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</si>
  <si>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</si>
  <si>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</si>
  <si>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</si>
  <si>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</si>
  <si>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</si>
  <si>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</si>
  <si>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</si>
  <si>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</si>
  <si>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</si>
  <si>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</si>
  <si>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</si>
  <si>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</si>
  <si>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</si>
  <si>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</si>
  <si>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</si>
  <si>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</si>
  <si>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</si>
  <si>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</si>
  <si>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</si>
  <si>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</si>
  <si>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</si>
  <si>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</si>
  <si>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</si>
  <si>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</si>
  <si>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</si>
  <si>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</si>
  <si>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</si>
  <si>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</si>
  <si>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</si>
  <si>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</si>
  <si>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</si>
  <si>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</si>
  <si>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</si>
  <si>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</si>
  <si>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</si>
  <si>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</si>
  <si>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</si>
  <si>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</si>
  <si>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</si>
  <si>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</si>
  <si>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</si>
  <si>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</si>
  <si>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</si>
  <si>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</si>
  <si>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</si>
  <si>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</si>
  <si>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</si>
  <si>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</si>
  <si>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</si>
  <si>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</si>
  <si>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</si>
  <si>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</si>
  <si>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</si>
  <si>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</si>
  <si>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</si>
  <si>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</si>
  <si>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</si>
  <si>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</si>
  <si>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</si>
  <si>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</si>
  <si>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</si>
  <si>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</si>
  <si>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</si>
  <si>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</si>
  <si>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</si>
  <si>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</si>
  <si>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</si>
  <si>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</si>
  <si>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</si>
  <si>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</si>
  <si>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</si>
  <si>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</si>
  <si>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</si>
  <si>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</si>
  <si>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</si>
  <si>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</si>
  <si>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</si>
  <si>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</si>
  <si>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</si>
  <si>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</si>
  <si>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</si>
  <si>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</si>
  <si>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</si>
  <si>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</si>
  <si>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</si>
  <si>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</si>
  <si>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</si>
  <si>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</si>
  <si>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</si>
  <si>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</si>
  <si>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</si>
  <si>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</si>
  <si>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</si>
  <si>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</si>
  <si>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</si>
  <si>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</si>
  <si>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</si>
  <si>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</si>
  <si>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</si>
  <si>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</si>
  <si>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</si>
  <si>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</si>
  <si>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</si>
  <si>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</si>
  <si>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</si>
  <si>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</si>
  <si>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</si>
  <si>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</si>
  <si>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</si>
  <si>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</si>
  <si>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</si>
  <si>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</si>
  <si>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</si>
  <si>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</si>
  <si>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</si>
  <si>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</si>
  <si>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</si>
  <si>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</si>
  <si>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</si>
  <si>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</si>
  <si>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</si>
  <si>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</si>
  <si>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</si>
  <si>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</si>
  <si>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</si>
  <si>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</si>
  <si>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</si>
  <si>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</si>
  <si>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</si>
  <si>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</si>
  <si>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</si>
  <si>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</si>
  <si>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</si>
  <si>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</si>
  <si>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</si>
  <si>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</si>
  <si>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</si>
  <si>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</si>
  <si>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</si>
  <si>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</si>
  <si>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</si>
  <si>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</si>
  <si>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</si>
  <si>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</si>
  <si>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</si>
  <si>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</si>
  <si>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</si>
  <si>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</si>
  <si>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</si>
  <si>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</si>
  <si>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</si>
  <si>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</si>
  <si>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</si>
  <si>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</si>
  <si>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</si>
  <si>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</si>
  <si>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</si>
  <si>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</si>
  <si>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</si>
  <si>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</si>
  <si>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</si>
  <si>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</si>
  <si>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</si>
  <si>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</si>
  <si>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</si>
  <si>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</si>
  <si>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</si>
  <si>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</si>
  <si>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</si>
  <si>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</si>
  <si>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</si>
  <si>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</si>
  <si>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</si>
  <si>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</si>
  <si>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</si>
  <si>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</si>
  <si>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</si>
  <si>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</si>
  <si>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</si>
  <si>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</si>
  <si>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</si>
  <si>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</si>
  <si>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</si>
  <si>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</si>
  <si>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</si>
  <si>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</si>
  <si>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</si>
  <si>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</si>
  <si>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</si>
  <si>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</si>
  <si>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</si>
  <si>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</si>
  <si>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</si>
  <si>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</si>
  <si>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</si>
  <si>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</si>
  <si>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</si>
  <si>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</si>
  <si>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</si>
  <si>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</si>
  <si>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</si>
  <si>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</si>
  <si>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</si>
  <si>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</si>
  <si>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</si>
  <si>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</si>
  <si>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</si>
  <si>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</si>
  <si>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</si>
  <si>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</si>
  <si>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</si>
  <si>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</si>
  <si>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</si>
  <si>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</si>
  <si>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</si>
  <si>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</si>
  <si>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</si>
  <si>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</si>
  <si>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</si>
  <si>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</si>
  <si>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</si>
  <si>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</si>
  <si>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</si>
  <si>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</si>
  <si>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</si>
  <si>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</si>
  <si>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</si>
  <si>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</si>
  <si>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</si>
  <si>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</si>
  <si>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</si>
  <si>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</si>
  <si>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</si>
  <si>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</si>
  <si>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</si>
  <si>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</si>
  <si>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</si>
  <si>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</si>
  <si>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</si>
  <si>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</si>
  <si>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</si>
  <si>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</si>
  <si>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</si>
  <si>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</si>
  <si>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</si>
  <si>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</si>
  <si>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</si>
  <si>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</si>
  <si>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</si>
  <si>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</si>
  <si>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</si>
  <si>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</si>
  <si>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</si>
  <si>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</si>
  <si>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</si>
  <si>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</si>
  <si>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</si>
  <si>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</si>
  <si>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</si>
  <si>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</si>
  <si>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</si>
  <si>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</si>
  <si>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</si>
  <si>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</si>
  <si>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</si>
  <si>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</si>
  <si>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</si>
  <si>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</si>
  <si>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</si>
  <si>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</si>
  <si>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</si>
  <si>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</si>
  <si>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</si>
  <si>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</si>
  <si>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</si>
  <si>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</si>
  <si>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</si>
  <si>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</si>
  <si>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</si>
  <si>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</si>
  <si>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</si>
  <si>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</si>
  <si>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</si>
  <si>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</si>
  <si>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</si>
  <si>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</si>
  <si>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</si>
  <si>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</si>
  <si>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</si>
  <si>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</si>
  <si>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</si>
  <si>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</si>
  <si>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</si>
  <si>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</si>
  <si>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</si>
  <si>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</si>
  <si>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</si>
  <si>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</si>
  <si>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</si>
  <si>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</si>
  <si>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</si>
  <si>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</si>
  <si>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</si>
  <si>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</si>
  <si>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</si>
  <si>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</si>
  <si>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</si>
  <si>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</si>
  <si>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</si>
  <si>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</si>
  <si>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</si>
  <si>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</si>
  <si>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</si>
  <si>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</si>
  <si>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</si>
  <si>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</si>
  <si>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</si>
  <si>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</si>
  <si>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</si>
  <si>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</si>
  <si>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</si>
  <si>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</si>
  <si>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</si>
  <si>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</si>
  <si>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</si>
  <si>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</si>
  <si>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</si>
  <si>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</si>
  <si>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</si>
  <si>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</si>
  <si>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</si>
  <si>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</si>
  <si>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</si>
  <si>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</si>
  <si>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</si>
  <si>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</si>
  <si>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</si>
  <si>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</si>
  <si>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</si>
  <si>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</si>
  <si>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</si>
  <si>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</si>
  <si>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</si>
  <si>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</si>
  <si>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</si>
  <si>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</si>
  <si>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</si>
  <si>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</si>
  <si>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</si>
  <si>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</si>
  <si>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</si>
  <si>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</si>
  <si>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</si>
  <si>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</si>
  <si>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</si>
  <si>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</si>
  <si>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</si>
  <si>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</si>
  <si>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</si>
  <si>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</si>
  <si>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</si>
  <si>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</si>
  <si>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</si>
  <si>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</si>
  <si>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</si>
  <si>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</si>
  <si>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</si>
  <si>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</si>
  <si>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</si>
  <si>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</si>
  <si>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</si>
  <si>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</si>
  <si>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</si>
  <si>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</si>
  <si>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</si>
  <si>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</si>
  <si>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</si>
  <si>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</si>
  <si>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</si>
  <si>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</si>
  <si>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</si>
  <si>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</si>
  <si>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</si>
  <si>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</si>
  <si>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</si>
  <si>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</si>
  <si>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</si>
  <si>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</si>
  <si>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</si>
  <si>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</si>
  <si>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</si>
  <si>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</si>
  <si>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</si>
  <si>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</si>
  <si>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</si>
  <si>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</si>
  <si>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</si>
  <si>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</si>
  <si>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</si>
  <si>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</si>
  <si>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</si>
  <si>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</si>
  <si>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</si>
  <si>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</si>
  <si>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</si>
  <si>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</si>
  <si>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</si>
  <si>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</si>
  <si>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</si>
  <si>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</si>
  <si>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</si>
  <si>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</si>
  <si>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</si>
  <si>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</si>
  <si>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</si>
  <si>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</si>
  <si>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</si>
  <si>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</si>
  <si>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</si>
  <si>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</si>
  <si>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</si>
  <si>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</si>
  <si>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</si>
  <si>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</si>
  <si>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</si>
  <si>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</si>
  <si>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</si>
  <si>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</si>
  <si>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</si>
  <si>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</si>
  <si>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</si>
  <si>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</si>
  <si>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</si>
  <si>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</si>
  <si>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</si>
  <si>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</si>
  <si>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</si>
  <si>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</si>
  <si>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</si>
  <si>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</si>
  <si>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</si>
  <si>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</si>
  <si>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</si>
  <si>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</si>
  <si>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</si>
  <si>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</si>
  <si>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</si>
  <si>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</si>
  <si>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</si>
  <si>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</si>
  <si>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</si>
  <si>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</si>
  <si>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</si>
  <si>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</si>
  <si>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</si>
  <si>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</si>
  <si>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</si>
  <si>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</si>
  <si>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</si>
  <si>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</si>
  <si>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</si>
  <si>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</si>
  <si>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</si>
  <si>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</si>
  <si>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</si>
  <si>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</si>
  <si>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</si>
  <si>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</si>
  <si>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</si>
  <si>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</si>
  <si>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</si>
  <si>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</si>
  <si>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</si>
  <si>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</si>
  <si>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</si>
  <si>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</si>
  <si>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</si>
  <si>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</si>
  <si>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</si>
  <si>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</si>
  <si>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</si>
  <si>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</si>
  <si>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</si>
  <si>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</si>
  <si>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</si>
  <si>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</si>
  <si>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</si>
  <si>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</si>
  <si>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</si>
  <si>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</si>
  <si>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</si>
  <si>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</si>
  <si>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</si>
  <si>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</si>
  <si>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</si>
  <si>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</si>
  <si>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</si>
  <si>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</si>
  <si>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</si>
  <si>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</si>
  <si>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</si>
  <si>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</si>
  <si>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</si>
  <si>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</si>
  <si>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</si>
  <si>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</si>
  <si>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</si>
  <si>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</si>
  <si>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</si>
  <si>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</si>
  <si>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</si>
  <si>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</si>
  <si>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</si>
  <si>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</si>
  <si>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</si>
  <si>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</si>
  <si>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</si>
  <si>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</si>
  <si>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</si>
  <si>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</si>
  <si>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</si>
  <si>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</si>
  <si>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</si>
  <si>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</si>
  <si>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</si>
  <si>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</si>
  <si>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</si>
  <si>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</si>
  <si>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</si>
  <si>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</si>
  <si>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</si>
  <si>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</si>
  <si>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</si>
  <si>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</si>
  <si>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</si>
  <si>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</si>
  <si>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</si>
  <si>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</si>
  <si>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</si>
  <si>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</si>
  <si>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</si>
  <si>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</si>
  <si>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</si>
  <si>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</si>
  <si>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</si>
  <si>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</si>
  <si>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</si>
  <si>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</si>
  <si>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</si>
  <si>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</si>
  <si>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</si>
  <si>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</si>
  <si>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</si>
  <si>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</si>
  <si>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</si>
  <si>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</si>
  <si>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</si>
  <si>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</si>
  <si>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</si>
  <si>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</si>
  <si>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</si>
  <si>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</si>
  <si>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</si>
  <si>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</si>
  <si>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</si>
  <si>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</si>
  <si>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</si>
  <si>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</si>
  <si>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</si>
  <si>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</si>
  <si>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</si>
  <si>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</si>
  <si>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</si>
  <si>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</si>
  <si>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</si>
  <si>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</si>
  <si>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</si>
  <si>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</si>
  <si>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</si>
  <si>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</si>
  <si>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</si>
  <si>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</si>
  <si>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</si>
  <si>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</si>
  <si>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</si>
  <si>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</si>
  <si>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</si>
  <si>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</si>
  <si>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</si>
  <si>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</si>
  <si>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</si>
  <si>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</si>
  <si>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</si>
  <si>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</si>
  <si>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</si>
  <si>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</si>
  <si>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</si>
  <si>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</si>
  <si>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</si>
  <si>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</si>
  <si>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</si>
  <si>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</si>
  <si>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</si>
  <si>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</si>
  <si>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</si>
  <si>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</si>
  <si>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</si>
  <si>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</si>
  <si>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</si>
  <si>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</si>
  <si>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</si>
  <si>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</si>
  <si>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</si>
  <si>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</si>
  <si>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</si>
  <si>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</si>
  <si>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</si>
  <si>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</si>
  <si>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</si>
  <si>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</si>
  <si>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</si>
  <si>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</si>
  <si>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</si>
  <si>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</si>
  <si>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</si>
  <si>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</si>
  <si>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</si>
  <si>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</si>
  <si>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</si>
  <si>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</si>
  <si>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</si>
  <si>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</si>
  <si>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</si>
  <si>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</si>
  <si>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</si>
  <si>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</si>
  <si>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</si>
  <si>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</si>
  <si>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</si>
  <si>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</si>
  <si>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</si>
  <si>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</si>
  <si>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</si>
  <si>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</si>
  <si>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</si>
  <si>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</si>
  <si>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</si>
  <si>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</si>
  <si>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</si>
  <si>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</si>
  <si>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</si>
  <si>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</si>
  <si>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</si>
  <si>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</si>
  <si>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</si>
  <si>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</si>
  <si>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</si>
  <si>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</si>
  <si>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</si>
  <si>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</si>
  <si>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</si>
  <si>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</si>
  <si>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</si>
  <si>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</si>
  <si>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</si>
  <si>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</si>
  <si>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</si>
  <si>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</si>
  <si>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</si>
  <si>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</si>
  <si>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</si>
  <si>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</si>
  <si>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</si>
  <si>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</si>
  <si>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</si>
  <si>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</si>
  <si>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</si>
  <si>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</si>
  <si>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</si>
  <si>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</si>
  <si>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</si>
  <si>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</si>
  <si>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</si>
  <si>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</si>
  <si>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</si>
  <si>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</si>
  <si>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</si>
  <si>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</si>
  <si>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</si>
  <si>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</si>
  <si>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</si>
  <si>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</si>
  <si>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</si>
  <si>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</si>
  <si>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</si>
  <si>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</si>
  <si>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</si>
  <si>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</si>
  <si>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</si>
  <si>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</si>
  <si>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</si>
  <si>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</si>
  <si>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</si>
  <si>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</si>
  <si>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</si>
  <si>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</si>
  <si>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</si>
  <si>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</si>
  <si>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</si>
  <si>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</si>
  <si>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</si>
  <si>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</si>
  <si>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</si>
  <si>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</si>
  <si>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</si>
  <si>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</si>
  <si>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</si>
  <si>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</si>
  <si>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</si>
  <si>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</si>
  <si>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</si>
  <si>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</si>
  <si>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</si>
  <si>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</si>
  <si>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</si>
  <si>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</si>
  <si>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</si>
  <si>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</si>
  <si>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</si>
  <si>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</si>
  <si>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</si>
  <si>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</si>
  <si>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</si>
  <si>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</si>
  <si>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</si>
  <si>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</si>
  <si>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</si>
  <si>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</si>
  <si>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</si>
  <si>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</si>
  <si>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</si>
  <si>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</si>
  <si>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</si>
  <si>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</si>
  <si>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</si>
  <si>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</si>
  <si>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</si>
  <si>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</si>
  <si>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</si>
  <si>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</si>
  <si>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</si>
  <si>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</si>
  <si>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</si>
  <si>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</si>
  <si>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</si>
  <si>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</si>
  <si>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</si>
  <si>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</si>
  <si>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</si>
  <si>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</si>
  <si>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</si>
  <si>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</si>
  <si>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</si>
  <si>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</si>
  <si>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</si>
  <si>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</si>
  <si>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</si>
  <si>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</si>
  <si>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</si>
  <si>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</si>
  <si>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</si>
  <si>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</si>
  <si>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</si>
  <si>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</si>
  <si>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</si>
  <si>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</si>
  <si>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</si>
  <si>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</si>
  <si>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</si>
  <si>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</si>
  <si>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</si>
  <si>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</si>
  <si>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</si>
  <si>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</si>
  <si>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</si>
  <si>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</si>
  <si>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</si>
  <si>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</si>
  <si>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</si>
  <si>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</si>
  <si>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</si>
  <si>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</si>
  <si>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</si>
  <si>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</si>
  <si>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</si>
  <si>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</si>
  <si>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</si>
  <si>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</si>
  <si>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</si>
  <si>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</si>
  <si>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</si>
  <si>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</si>
  <si>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</si>
  <si>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</si>
  <si>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</si>
  <si>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</si>
  <si>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</si>
  <si>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</si>
  <si>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</si>
  <si>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</si>
  <si>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</si>
  <si>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</si>
  <si>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</si>
  <si>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</si>
  <si>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</si>
  <si>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</si>
  <si>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</si>
  <si>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</si>
  <si>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</si>
  <si>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</si>
  <si>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</si>
  <si>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</si>
  <si>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</si>
  <si>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</si>
  <si>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</si>
  <si>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</si>
  <si>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</si>
  <si>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</si>
  <si>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</si>
  <si>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</si>
  <si>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</si>
  <si>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</si>
  <si>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</si>
  <si>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</si>
  <si>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</si>
  <si>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</si>
  <si>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</si>
  <si>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</si>
  <si>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</si>
  <si>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</si>
  <si>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</si>
  <si>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</si>
  <si>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</si>
  <si>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</si>
  <si>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</si>
  <si>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</si>
  <si>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</si>
  <si>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</si>
  <si>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</si>
  <si>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</si>
  <si>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</si>
  <si>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</si>
  <si>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</si>
  <si>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</si>
  <si>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</si>
  <si>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</si>
  <si>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</si>
  <si>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</si>
  <si>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</si>
  <si>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</si>
  <si>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</si>
  <si>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</si>
  <si>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</si>
  <si>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</si>
  <si>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</si>
  <si>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</si>
  <si>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</si>
  <si>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</si>
  <si>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</si>
  <si>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</si>
  <si>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</si>
  <si>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</si>
  <si>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</si>
  <si>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</si>
  <si>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</si>
  <si>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</si>
  <si>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</si>
  <si>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</si>
  <si>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</si>
  <si>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</si>
  <si>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</si>
  <si>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</si>
  <si>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</si>
  <si>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</si>
  <si>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</si>
  <si>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</si>
  <si>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</si>
  <si>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</si>
  <si>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</si>
  <si>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</si>
  <si>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</si>
  <si>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</si>
  <si>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</si>
  <si>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</si>
  <si>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</si>
  <si>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</si>
  <si>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</si>
  <si>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</si>
  <si>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</si>
  <si>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</si>
  <si>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</si>
  <si>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</si>
  <si>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</si>
  <si>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</si>
  <si>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</si>
  <si>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</si>
  <si>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</si>
  <si>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</si>
  <si>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</si>
  <si>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</si>
  <si>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</si>
  <si>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</si>
  <si>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</si>
  <si>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</si>
  <si>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</si>
  <si>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</si>
  <si>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</si>
  <si>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</si>
  <si>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</si>
  <si>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</si>
  <si>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</si>
  <si>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</si>
  <si>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</si>
  <si>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</si>
  <si>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</si>
  <si>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</si>
  <si>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</si>
  <si>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</si>
  <si>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</si>
  <si>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</si>
  <si>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</si>
  <si>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</si>
  <si>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</si>
  <si>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</si>
  <si>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</si>
  <si>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</si>
  <si>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</si>
  <si>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</si>
  <si>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</si>
  <si>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</si>
  <si>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</si>
  <si>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</si>
  <si>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</si>
  <si>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</si>
  <si>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</si>
  <si>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</si>
  <si>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</si>
  <si>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</si>
  <si>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</si>
  <si>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</si>
  <si>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</si>
  <si>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</si>
  <si>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</si>
  <si>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</si>
  <si>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</si>
  <si>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</si>
  <si>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</si>
  <si>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</si>
  <si>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</si>
  <si>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</si>
  <si>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</si>
  <si>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</si>
  <si>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</si>
  <si>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</si>
  <si>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</si>
  <si>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</si>
  <si>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</si>
  <si>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</si>
  <si>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</si>
  <si>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</si>
  <si>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</si>
  <si>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</si>
  <si>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</si>
  <si>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</si>
  <si>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</si>
  <si>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</si>
  <si>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</si>
  <si>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</si>
  <si>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</si>
  <si>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</si>
  <si>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</si>
  <si>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</si>
  <si>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</si>
  <si>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</si>
  <si>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</si>
  <si>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</si>
  <si>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</si>
  <si>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</si>
  <si>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</si>
  <si>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</si>
  <si>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</si>
  <si>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</si>
  <si>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</si>
  <si>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</si>
  <si>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</si>
  <si>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</si>
  <si>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</si>
  <si>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</si>
  <si>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</si>
  <si>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</si>
  <si>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</si>
  <si>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</si>
  <si>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</si>
  <si>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</si>
  <si>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</si>
  <si>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</si>
  <si>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</si>
  <si>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</si>
  <si>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</si>
  <si>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</si>
  <si>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</si>
  <si>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</si>
  <si>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</si>
  <si>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</si>
  <si>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</si>
  <si>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</si>
  <si>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</si>
  <si>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</si>
  <si>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</si>
  <si>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</si>
  <si>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</si>
  <si>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</si>
  <si>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</si>
  <si>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</si>
  <si>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</si>
  <si>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</si>
  <si>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</si>
  <si>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</si>
  <si>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</si>
  <si>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</si>
  <si>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</si>
  <si>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</si>
  <si>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</si>
  <si>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</si>
  <si>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</si>
  <si>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</si>
  <si>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</si>
  <si>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</si>
  <si>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</si>
  <si>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</si>
  <si>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</si>
  <si>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</si>
  <si>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</si>
  <si>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</si>
  <si>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</si>
  <si>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</si>
  <si>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</si>
  <si>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</si>
  <si>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</si>
  <si>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</si>
  <si>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</si>
  <si>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</si>
  <si>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</si>
  <si>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</si>
  <si>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</si>
  <si>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</si>
  <si>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</si>
  <si>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</si>
  <si>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</si>
  <si>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</si>
  <si>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</si>
  <si>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</si>
  <si>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</si>
  <si>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</si>
  <si>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</si>
  <si>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</si>
  <si>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</si>
  <si>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</si>
  <si>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</si>
  <si>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</si>
  <si>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</si>
  <si>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</si>
  <si>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</si>
  <si>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</si>
  <si>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</si>
  <si>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</si>
  <si>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</si>
  <si>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</si>
  <si>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</si>
  <si>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</si>
  <si>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</si>
  <si>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</si>
  <si>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</si>
  <si>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</si>
  <si>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</si>
  <si>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</si>
  <si>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</si>
  <si>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</si>
  <si>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</si>
  <si>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</si>
  <si>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</si>
  <si>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</si>
  <si>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</si>
  <si>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</si>
  <si>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</si>
  <si>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</si>
  <si>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</si>
  <si>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</si>
  <si>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</si>
  <si>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</si>
  <si>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</si>
  <si>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</si>
  <si>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</si>
  <si>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</si>
  <si>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</si>
  <si>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</si>
  <si>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</si>
  <si>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</si>
  <si>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</si>
  <si>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</si>
  <si>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</si>
  <si>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</si>
  <si>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</si>
  <si>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</si>
  <si>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</si>
  <si>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</si>
  <si>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</si>
  <si>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</si>
  <si>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</si>
  <si>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</si>
  <si>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</si>
  <si>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</si>
  <si>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</si>
  <si>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</si>
  <si>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</si>
  <si>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</si>
  <si>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</si>
  <si>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</si>
  <si>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</si>
  <si>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</si>
  <si>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</si>
  <si>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</si>
  <si>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</si>
  <si>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</si>
  <si>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</si>
  <si>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</si>
  <si>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</si>
  <si>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</si>
  <si>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</si>
  <si>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</si>
  <si>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</si>
  <si>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</si>
  <si>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</si>
  <si>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</si>
  <si>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</si>
  <si>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</si>
  <si>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</si>
  <si>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</si>
  <si>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</si>
  <si>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</si>
  <si>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</si>
  <si>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</si>
  <si>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</si>
  <si>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</si>
  <si>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</si>
  <si>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</si>
  <si>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</si>
  <si>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</si>
  <si>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</si>
  <si>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</si>
  <si>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</si>
  <si>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</si>
  <si>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</si>
  <si>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</si>
  <si>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</si>
  <si>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</si>
  <si>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</si>
  <si>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</si>
  <si>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</si>
  <si>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</si>
  <si>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</si>
  <si>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</si>
  <si>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</si>
  <si>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</si>
  <si>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</si>
  <si>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</si>
  <si>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</si>
  <si>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</si>
  <si>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</si>
  <si>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</si>
  <si>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</si>
  <si>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</si>
  <si>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</si>
  <si>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</si>
  <si>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</si>
  <si>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</si>
  <si>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</si>
  <si>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</si>
  <si>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</si>
  <si>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</si>
  <si>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</si>
  <si>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</si>
  <si>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</si>
  <si>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</si>
  <si>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</si>
  <si>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</si>
  <si>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</si>
  <si>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</si>
  <si>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</si>
  <si>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</si>
  <si>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</si>
  <si>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</si>
  <si>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</si>
  <si>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</si>
  <si>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</si>
  <si>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</si>
  <si>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</si>
  <si>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</si>
  <si>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</si>
  <si>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</si>
  <si>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</si>
  <si>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</si>
  <si>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</si>
  <si>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</si>
  <si>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</si>
  <si>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</si>
  <si>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</si>
  <si>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</si>
  <si>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</si>
  <si>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</si>
  <si>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</si>
  <si>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</si>
  <si>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</si>
  <si>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</si>
  <si>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</si>
  <si>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</si>
  <si>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</si>
  <si>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</si>
  <si>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</si>
  <si>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</si>
  <si>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</si>
  <si>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</si>
  <si>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</si>
  <si>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</si>
  <si>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</si>
  <si>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</si>
  <si>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</si>
  <si>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</si>
  <si>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</si>
  <si>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</si>
  <si>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</si>
  <si>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</si>
  <si>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</si>
  <si>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</si>
  <si>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</si>
  <si>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</si>
  <si>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</si>
  <si>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</si>
  <si>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</si>
  <si>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</si>
  <si>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</si>
  <si>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</si>
  <si>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</si>
  <si>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</si>
  <si>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</si>
  <si>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</si>
  <si>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</si>
  <si>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</si>
  <si>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</si>
  <si>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</si>
  <si>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</si>
  <si>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</si>
  <si>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</si>
  <si>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</si>
  <si>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</si>
  <si>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</si>
  <si>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</si>
  <si>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</si>
  <si>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</si>
  <si>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</si>
  <si>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</si>
  <si>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</si>
  <si>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</si>
  <si>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</si>
  <si>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</si>
  <si>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</si>
  <si>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</si>
  <si>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</si>
  <si>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</si>
  <si>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</si>
  <si>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</si>
  <si>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</si>
  <si>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</si>
  <si>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</si>
  <si>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</si>
  <si>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</si>
  <si>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</si>
  <si>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</si>
  <si>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</si>
  <si>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</si>
  <si>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</si>
  <si>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</si>
  <si>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</si>
  <si>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</si>
  <si>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</si>
  <si>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</si>
  <si>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</si>
  <si>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</si>
  <si>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</si>
  <si>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</si>
  <si>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</si>
  <si>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</si>
  <si>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</si>
  <si>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</si>
  <si>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</si>
  <si>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</si>
  <si>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</si>
  <si>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</si>
  <si>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</si>
  <si>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</si>
  <si>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</si>
  <si>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</si>
  <si>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</si>
  <si>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</si>
  <si>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</si>
  <si>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</si>
  <si>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</si>
  <si>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</si>
  <si>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</si>
  <si>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</si>
  <si>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</si>
  <si>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</si>
  <si>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</si>
  <si>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</si>
  <si>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</si>
  <si>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</si>
  <si>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</si>
  <si>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</si>
  <si>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</si>
  <si>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</si>
  <si>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</si>
  <si>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</si>
  <si>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</si>
  <si>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</si>
  <si>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</si>
  <si>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</si>
  <si>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</si>
  <si>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</si>
  <si>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</si>
  <si>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</si>
  <si>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</si>
  <si>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</si>
  <si>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</si>
  <si>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</si>
  <si>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</si>
  <si>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</si>
  <si>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</si>
  <si>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</si>
  <si>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</si>
  <si>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</si>
  <si>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</si>
  <si>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</si>
  <si>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</si>
  <si>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</si>
  <si>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</si>
  <si>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</si>
  <si>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</si>
  <si>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</si>
  <si>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</si>
  <si>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</si>
  <si>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</si>
  <si>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</si>
  <si>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</si>
  <si>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</si>
  <si>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</si>
  <si>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</si>
  <si>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</si>
  <si>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</si>
  <si>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</si>
  <si>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</si>
  <si>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</si>
  <si>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</si>
  <si>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</si>
  <si>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</si>
  <si>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</si>
  <si>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</si>
  <si>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</si>
  <si>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</si>
  <si>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</si>
  <si>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</si>
  <si>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</si>
  <si>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</si>
  <si>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</si>
  <si>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</si>
  <si>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</si>
  <si>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</si>
  <si>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</si>
  <si>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</si>
  <si>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</si>
  <si>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</si>
  <si>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</si>
  <si>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</si>
  <si>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</si>
  <si>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</si>
  <si>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</si>
  <si>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</si>
  <si>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</si>
  <si>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</si>
  <si>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</si>
  <si>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</si>
  <si>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</si>
  <si>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</si>
  <si>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</si>
  <si>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</si>
  <si>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</si>
  <si>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</si>
  <si>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</si>
  <si>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</si>
  <si>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</si>
  <si>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</si>
  <si>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</si>
  <si>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</si>
  <si>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</si>
  <si>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</si>
  <si>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</si>
  <si>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</si>
  <si>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</si>
  <si>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</si>
  <si>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</si>
  <si>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</si>
  <si>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</si>
  <si>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</si>
  <si>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</si>
  <si>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</si>
  <si>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</si>
  <si>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</si>
  <si>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</si>
  <si>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</si>
  <si>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</si>
  <si>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</si>
  <si>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</si>
  <si>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</si>
  <si>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</si>
  <si>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</si>
  <si>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</si>
  <si>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</si>
  <si>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</si>
  <si>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</si>
  <si>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</si>
  <si>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</si>
  <si>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</si>
  <si>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</si>
  <si>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</si>
  <si>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</si>
  <si>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</si>
  <si>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</si>
  <si>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</si>
  <si>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</si>
  <si>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</si>
  <si>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</si>
  <si>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</si>
  <si>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</si>
  <si>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</si>
  <si>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</si>
  <si>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</si>
  <si>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</si>
  <si>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</si>
  <si>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</si>
  <si>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</si>
  <si>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</si>
  <si>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</si>
  <si>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</si>
  <si>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</si>
  <si>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</si>
  <si>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</si>
  <si>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</si>
  <si>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</si>
  <si>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</si>
  <si>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</si>
  <si>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</si>
  <si>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</si>
  <si>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</si>
  <si>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</si>
  <si>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</si>
  <si>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</si>
  <si>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</si>
  <si>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</si>
  <si>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</si>
  <si>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</si>
  <si>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</si>
  <si>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</si>
  <si>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</si>
  <si>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</si>
  <si>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</si>
  <si>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</si>
  <si>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</si>
  <si>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</si>
  <si>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</si>
  <si>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</si>
  <si>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</si>
  <si>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</si>
  <si>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</si>
  <si>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</si>
  <si>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</si>
  <si>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</si>
  <si>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</si>
  <si>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</si>
  <si>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</si>
  <si>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</si>
  <si>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</si>
  <si>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</si>
  <si>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</si>
  <si>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</si>
  <si>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</si>
  <si>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</si>
  <si>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</si>
  <si>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</si>
  <si>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</si>
  <si>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</si>
  <si>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</si>
  <si>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</si>
  <si>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</si>
  <si>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</si>
  <si>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</si>
  <si>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</si>
  <si>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</si>
  <si>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</si>
  <si>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</si>
  <si>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</si>
  <si>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</si>
  <si>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</si>
  <si>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</si>
  <si>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</si>
  <si>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</si>
  <si>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</si>
  <si>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</si>
  <si>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</si>
  <si>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</si>
  <si>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</si>
  <si>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</si>
  <si>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</si>
  <si>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</si>
  <si>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</si>
  <si>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</si>
  <si>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</si>
  <si>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</si>
  <si>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</si>
  <si>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</si>
  <si>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</si>
  <si>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</si>
  <si>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</si>
  <si>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</si>
  <si>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</si>
  <si>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</si>
  <si>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</si>
  <si>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</si>
  <si>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</si>
  <si>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</si>
  <si>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</si>
  <si>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</si>
  <si>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</si>
  <si>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</si>
  <si>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</si>
  <si>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</si>
  <si>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</si>
  <si>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</si>
  <si>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</si>
  <si>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</si>
  <si>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</si>
  <si>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</si>
  <si>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</si>
  <si>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</si>
  <si>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</si>
  <si>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</si>
  <si>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</si>
  <si>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</si>
  <si>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</si>
  <si>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</si>
  <si>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</si>
  <si>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</si>
  <si>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</si>
  <si>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</si>
  <si>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</si>
  <si>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</si>
  <si>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</si>
  <si>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</si>
  <si>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</si>
  <si>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</si>
  <si>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</si>
  <si>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</si>
  <si>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</si>
  <si>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</si>
  <si>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</si>
  <si>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</si>
  <si>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</si>
  <si>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</si>
  <si>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</si>
  <si>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</si>
  <si>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</si>
  <si>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</si>
  <si>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</si>
  <si>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</si>
  <si>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</si>
  <si>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</si>
  <si>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</si>
  <si>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</si>
  <si>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</si>
  <si>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</si>
  <si>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</si>
  <si>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</si>
  <si>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</si>
  <si>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</si>
  <si>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</si>
  <si>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</si>
  <si>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</si>
  <si>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</si>
  <si>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</si>
  <si>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</si>
  <si>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</si>
  <si>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</si>
  <si>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</si>
  <si>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</si>
  <si>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</si>
  <si>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</si>
  <si>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</si>
  <si>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</si>
  <si>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</si>
  <si>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</si>
  <si>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</si>
  <si>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</si>
  <si>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</si>
  <si>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</si>
  <si>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</si>
  <si>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</si>
  <si>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</si>
  <si>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</si>
  <si>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</si>
  <si>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</si>
  <si>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</si>
  <si>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</si>
  <si>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</si>
  <si>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</si>
  <si>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</si>
  <si>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</si>
  <si>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</si>
  <si>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</si>
  <si>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</si>
  <si>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</si>
  <si>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</si>
  <si>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</si>
  <si>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</si>
  <si>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</si>
  <si>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</si>
  <si>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</si>
  <si>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</si>
  <si>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</si>
  <si>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</si>
  <si>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</si>
  <si>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</si>
  <si>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</si>
  <si>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</si>
  <si>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</si>
  <si>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</si>
  <si>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</si>
  <si>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</si>
  <si>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</si>
  <si>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</si>
  <si>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</si>
  <si>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</si>
  <si>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</si>
  <si>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</si>
  <si>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</si>
  <si>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</si>
  <si>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</si>
  <si>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</si>
  <si>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</si>
  <si>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</si>
  <si>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</si>
  <si>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</si>
  <si>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</si>
  <si>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</si>
  <si>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</si>
  <si>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</si>
  <si>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</si>
  <si>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</si>
  <si>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</si>
  <si>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</si>
  <si>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</si>
  <si>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</si>
  <si>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</si>
  <si>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</si>
  <si>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</si>
  <si>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</si>
  <si>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</si>
  <si>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</si>
  <si>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</si>
  <si>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</si>
  <si>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</si>
  <si>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</si>
  <si>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</si>
  <si>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</si>
  <si>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</si>
  <si>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</si>
  <si>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</si>
  <si>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</si>
  <si>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</si>
  <si>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</si>
  <si>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</si>
  <si>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</si>
  <si>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</si>
  <si>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</si>
  <si>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</si>
  <si>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</si>
  <si>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</si>
  <si>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</si>
  <si>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</si>
  <si>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</si>
  <si>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</si>
  <si>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</si>
  <si>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</si>
  <si>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</si>
  <si>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</si>
  <si>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</si>
  <si>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</si>
  <si>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</si>
  <si>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</si>
  <si>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</si>
  <si>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</si>
  <si>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</si>
  <si>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</si>
  <si>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</si>
  <si>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</si>
  <si>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</si>
  <si>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</si>
  <si>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</si>
  <si>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</si>
  <si>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</si>
  <si>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</si>
  <si>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</si>
  <si>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</si>
  <si>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</si>
  <si>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</si>
  <si>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</si>
  <si>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</si>
  <si>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</si>
  <si>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</si>
  <si>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</si>
  <si>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</si>
  <si>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</si>
  <si>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</si>
  <si>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</si>
  <si>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</si>
  <si>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</si>
  <si>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</si>
  <si>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</si>
  <si>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</si>
  <si>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</si>
  <si>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</si>
  <si>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</si>
  <si>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</si>
  <si>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</si>
  <si>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</si>
  <si>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</si>
  <si>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</si>
  <si>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</si>
  <si>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</si>
  <si>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</si>
  <si>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</si>
  <si>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</si>
  <si>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</si>
  <si>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</si>
  <si>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</si>
  <si>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</si>
  <si>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</si>
  <si>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</si>
  <si>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</si>
  <si>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</si>
  <si>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</si>
  <si>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</si>
  <si>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</si>
  <si>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</si>
  <si>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</si>
  <si>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</si>
  <si>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</si>
  <si>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</si>
  <si>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</si>
  <si>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</si>
  <si>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</si>
  <si>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</si>
  <si>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</si>
  <si>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</si>
  <si>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</si>
  <si>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</si>
  <si>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</si>
  <si>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</si>
  <si>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</si>
  <si>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</si>
  <si>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</si>
  <si>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</si>
  <si>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</si>
  <si>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</si>
  <si>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</si>
  <si>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</si>
  <si>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</si>
  <si>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</si>
  <si>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</si>
  <si>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</si>
  <si>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</si>
  <si>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</si>
  <si>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</si>
  <si>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</si>
  <si>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</si>
  <si>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</si>
  <si>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</si>
  <si>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</si>
  <si>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</si>
  <si>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</si>
  <si>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</si>
  <si>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</si>
  <si>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</si>
  <si>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</si>
  <si>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</si>
  <si>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</si>
  <si>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</si>
  <si>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</si>
  <si>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</si>
  <si>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</si>
  <si>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</si>
  <si>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</si>
  <si>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</si>
  <si>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</si>
  <si>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</si>
  <si>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</si>
  <si>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</si>
  <si>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</si>
  <si>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</si>
  <si>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</si>
  <si>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</si>
  <si>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</si>
  <si>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</si>
  <si>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</si>
  <si>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</si>
  <si>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</si>
  <si>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</si>
  <si>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</si>
  <si>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</si>
  <si>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</si>
  <si>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</si>
  <si>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</si>
  <si>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</si>
  <si>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</si>
  <si>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</si>
  <si>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</si>
  <si>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</si>
  <si>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</si>
  <si>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</si>
  <si>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</si>
  <si>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</si>
  <si>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</si>
  <si>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</si>
  <si>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</si>
  <si>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</si>
  <si>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</si>
  <si>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</si>
  <si>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</si>
  <si>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</si>
  <si>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</si>
  <si>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</si>
  <si>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</si>
  <si>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</si>
  <si>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</si>
  <si>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</si>
  <si>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</si>
  <si>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</si>
  <si>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</si>
  <si>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</si>
  <si>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</si>
  <si>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</si>
  <si>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</si>
  <si>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</si>
  <si>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</si>
  <si>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</si>
  <si>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</si>
  <si>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</si>
  <si>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</si>
  <si>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</si>
  <si>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</si>
  <si>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</si>
  <si>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</si>
  <si>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</si>
  <si>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</si>
  <si>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</si>
  <si>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</si>
  <si>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</si>
  <si>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</si>
  <si>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</si>
  <si>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</si>
  <si>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</si>
  <si>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</si>
  <si>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</si>
  <si>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</si>
  <si>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</si>
  <si>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</si>
  <si>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</si>
  <si>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</si>
  <si>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</si>
  <si>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</si>
  <si>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</si>
  <si>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</si>
  <si>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</si>
  <si>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</si>
  <si>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</si>
  <si>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</si>
  <si>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</si>
  <si>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</si>
  <si>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</si>
  <si>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</si>
  <si>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</si>
  <si>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</si>
  <si>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</si>
  <si>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</si>
  <si>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</si>
  <si>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</si>
  <si>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</si>
  <si>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</si>
  <si>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</si>
  <si>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</si>
  <si>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</si>
  <si>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</si>
  <si>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</si>
  <si>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</si>
  <si>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</si>
  <si>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</si>
  <si>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</si>
  <si>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</si>
  <si>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</si>
  <si>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</si>
  <si>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</si>
  <si>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</si>
  <si>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</si>
  <si>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</si>
  <si>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</si>
  <si>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</si>
  <si>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</si>
  <si>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</si>
  <si>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</si>
  <si>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</si>
  <si>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</si>
  <si>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</si>
  <si>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</si>
  <si>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</si>
  <si>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</si>
  <si>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</si>
  <si>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</si>
  <si>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</si>
  <si>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</si>
  <si>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</si>
  <si>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</si>
  <si>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</si>
  <si>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</si>
  <si>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</si>
  <si>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</si>
  <si>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</si>
  <si>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</si>
  <si>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</si>
  <si>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</si>
  <si>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</si>
  <si>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</si>
  <si>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</si>
  <si>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</si>
  <si>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</si>
  <si>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</si>
  <si>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</si>
  <si>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</si>
  <si>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</si>
  <si>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</si>
  <si>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</si>
  <si>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</si>
  <si>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</si>
  <si>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</si>
  <si>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</si>
  <si>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</si>
  <si>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</si>
  <si>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</si>
  <si>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</si>
  <si>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</si>
  <si>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</si>
  <si>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</si>
  <si>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</si>
  <si>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</si>
  <si>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</si>
  <si>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</si>
  <si>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</si>
  <si>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</si>
  <si>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</si>
  <si>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</si>
  <si>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</si>
  <si>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</si>
  <si>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</si>
  <si>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</si>
  <si>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</si>
  <si>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</si>
  <si>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</si>
  <si>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</si>
  <si>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</si>
  <si>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</si>
  <si>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</si>
  <si>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</si>
  <si>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</si>
  <si>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</si>
  <si>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</si>
  <si>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</si>
  <si>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</si>
  <si>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</si>
  <si>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</si>
  <si>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</si>
  <si>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</si>
  <si>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</si>
  <si>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</si>
  <si>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</si>
  <si>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</si>
  <si>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</si>
  <si>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</si>
  <si>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</si>
  <si>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</si>
  <si>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</si>
  <si>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</si>
  <si>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</si>
  <si>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</si>
  <si>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</si>
  <si>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</si>
  <si>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</si>
  <si>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</si>
  <si>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</si>
  <si>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</si>
  <si>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</si>
  <si>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</si>
  <si>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</si>
  <si>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</si>
  <si>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</si>
  <si>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</si>
  <si>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</si>
  <si>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</si>
  <si>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</si>
  <si>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</si>
  <si>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</si>
  <si>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</si>
  <si>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</si>
  <si>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</si>
  <si>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</si>
  <si>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</si>
  <si>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</si>
  <si>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</si>
  <si>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</si>
  <si>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</si>
  <si>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</si>
  <si>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</si>
  <si>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</si>
  <si>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</si>
  <si>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</si>
  <si>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</si>
  <si>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</si>
  <si>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</si>
  <si>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</si>
  <si>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</si>
  <si>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</si>
  <si>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</si>
  <si>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</si>
  <si>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</si>
  <si>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</si>
  <si>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</si>
  <si>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</si>
  <si>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</si>
  <si>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</si>
  <si>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</si>
  <si>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</si>
  <si>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</si>
  <si>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</si>
  <si>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</si>
  <si>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</si>
  <si>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</si>
  <si>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</si>
  <si>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</si>
  <si>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</si>
  <si>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</si>
  <si>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</si>
  <si>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</si>
  <si>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</si>
  <si>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</si>
  <si>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</si>
  <si>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</si>
  <si>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</si>
  <si>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</si>
  <si>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</si>
  <si>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</si>
  <si>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</si>
  <si>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</si>
  <si>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</si>
  <si>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</si>
  <si>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</si>
  <si>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</si>
  <si>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</si>
  <si>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</si>
  <si>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</si>
  <si>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</si>
  <si>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</si>
  <si>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</si>
  <si>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</si>
  <si>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</si>
  <si>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</si>
  <si>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</si>
  <si>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</si>
  <si>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</si>
  <si>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</si>
  <si>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</si>
  <si>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</si>
  <si>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</si>
  <si>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</si>
  <si>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</si>
  <si>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</si>
  <si>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</si>
  <si>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</si>
  <si>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</si>
  <si>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</si>
  <si>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</si>
  <si>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</si>
  <si>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</si>
  <si>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</si>
  <si>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</si>
  <si>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</si>
  <si>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</si>
  <si>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</si>
  <si>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</si>
  <si>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</si>
  <si>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</si>
  <si>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</si>
  <si>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</si>
  <si>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</si>
  <si>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</si>
  <si>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</si>
  <si>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</si>
  <si>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</si>
  <si>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</si>
  <si>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</si>
  <si>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</si>
  <si>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</si>
  <si>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</si>
  <si>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</si>
  <si>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</si>
  <si>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</si>
  <si>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</si>
  <si>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</si>
  <si>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</si>
  <si>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</si>
  <si>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</si>
  <si>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</si>
  <si>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</si>
  <si>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</si>
  <si>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</si>
  <si>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</si>
  <si>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</si>
  <si>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</si>
  <si>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</si>
  <si>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</si>
  <si>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</si>
  <si>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</si>
  <si>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</si>
  <si>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</si>
  <si>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</si>
  <si>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</si>
  <si>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</si>
  <si>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</si>
  <si>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</si>
  <si>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</si>
  <si>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</si>
  <si>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</si>
  <si>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</si>
  <si>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</si>
  <si>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</si>
  <si>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</si>
  <si>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</si>
  <si>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</si>
  <si>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</si>
  <si>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</si>
  <si>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</si>
  <si>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</si>
  <si>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</si>
  <si>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</si>
  <si>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</si>
  <si>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</si>
  <si>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</si>
  <si>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</si>
  <si>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</si>
  <si>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</si>
  <si>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</si>
  <si>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</si>
  <si>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</si>
  <si>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</si>
  <si>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</si>
  <si>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</si>
  <si>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</si>
  <si>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</si>
  <si>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</si>
  <si>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</si>
  <si>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</si>
  <si>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</si>
  <si>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</si>
  <si>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</si>
  <si>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</si>
  <si>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</si>
  <si>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</si>
  <si>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</si>
  <si>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</si>
  <si>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</si>
  <si>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</si>
  <si>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</si>
  <si>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</si>
  <si>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</si>
  <si>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</si>
  <si>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</si>
  <si>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</si>
  <si>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</si>
  <si>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</si>
  <si>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</si>
  <si>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</si>
  <si>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</si>
  <si>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</si>
  <si>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</si>
  <si>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</si>
  <si>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</si>
  <si>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</si>
  <si>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</si>
  <si>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</si>
  <si>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</si>
  <si>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</si>
  <si>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</si>
  <si>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</si>
  <si>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</si>
  <si>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</si>
  <si>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</si>
  <si>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</si>
  <si>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</si>
  <si>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</si>
  <si>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</si>
  <si>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</si>
  <si>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</si>
  <si>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</si>
  <si>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</si>
  <si>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</si>
  <si>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</si>
  <si>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</si>
  <si>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</si>
  <si>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</si>
  <si>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</si>
  <si>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</si>
  <si>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</si>
  <si>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</si>
  <si>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</si>
  <si>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</si>
  <si>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</si>
  <si>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</si>
  <si>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</si>
  <si>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</si>
  <si>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</si>
  <si>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</si>
  <si>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</si>
  <si>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</si>
  <si>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</si>
  <si>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</si>
  <si>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</si>
  <si>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</si>
  <si>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</si>
  <si>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</si>
  <si>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</si>
  <si>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</si>
  <si>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</si>
  <si>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</si>
  <si>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</si>
  <si>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</si>
  <si>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</si>
  <si>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</si>
  <si>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</si>
  <si>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</si>
  <si>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</si>
  <si>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</si>
  <si>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</si>
  <si>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</si>
  <si>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</si>
  <si>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</si>
  <si>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</si>
  <si>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</si>
  <si>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</si>
  <si>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</si>
  <si>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</si>
  <si>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</si>
  <si>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</si>
  <si>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</si>
  <si>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</si>
  <si>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</si>
  <si>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</si>
  <si>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</si>
  <si>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</si>
  <si>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</si>
  <si>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</si>
  <si>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</si>
  <si>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</si>
  <si>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</si>
  <si>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</si>
  <si>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</si>
  <si>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</si>
  <si>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</si>
  <si>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</si>
  <si>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</si>
  <si>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</si>
  <si>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</si>
  <si>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</si>
  <si>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</si>
  <si>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</si>
  <si>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</si>
  <si>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</si>
  <si>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</si>
  <si>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</si>
  <si>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</si>
  <si>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</si>
  <si>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</si>
  <si>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</si>
  <si>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</si>
  <si>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</si>
  <si>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</si>
  <si>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</si>
  <si>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</si>
  <si>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</si>
  <si>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</si>
  <si>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</si>
  <si>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</si>
  <si>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</si>
  <si>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</si>
  <si>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</si>
  <si>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</si>
  <si>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</si>
  <si>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</si>
  <si>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</si>
  <si>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</si>
  <si>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</si>
  <si>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</si>
  <si>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</si>
  <si>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</si>
  <si>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</si>
  <si>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</si>
  <si>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</si>
  <si>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</si>
  <si>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</si>
  <si>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</si>
  <si>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</si>
  <si>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</si>
  <si>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</si>
  <si>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</si>
  <si>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</si>
  <si>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</si>
  <si>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</si>
  <si>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</si>
  <si>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</si>
  <si>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</si>
  <si>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</si>
  <si>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</si>
  <si>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</si>
  <si>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</si>
  <si>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</si>
  <si>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</si>
  <si>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</si>
  <si>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</si>
  <si>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</si>
  <si>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</si>
  <si>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</si>
  <si>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</si>
  <si>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</si>
  <si>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</si>
  <si>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</si>
  <si>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</si>
  <si>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</si>
  <si>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</si>
  <si>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</si>
  <si>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</si>
  <si>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</si>
  <si>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</si>
  <si>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</si>
  <si>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</si>
  <si>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</si>
  <si>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</si>
  <si>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</si>
  <si>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</si>
  <si>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</si>
  <si>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</si>
  <si>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</si>
  <si>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</si>
  <si>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</si>
  <si>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</si>
  <si>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</si>
  <si>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</si>
  <si>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</si>
  <si>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</si>
  <si>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</si>
  <si>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</si>
  <si>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</si>
  <si>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</si>
  <si>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</si>
  <si>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</si>
  <si>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</si>
  <si>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</si>
  <si>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</si>
  <si>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</si>
  <si>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</si>
  <si>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</si>
  <si>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</si>
  <si>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</si>
  <si>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</si>
  <si>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</si>
  <si>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</si>
  <si>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</si>
  <si>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</si>
  <si>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</si>
  <si>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</si>
  <si>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</si>
  <si>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</si>
  <si>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</si>
  <si>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</si>
  <si>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</si>
  <si>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</si>
  <si>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</si>
  <si>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</si>
  <si>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</si>
  <si>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</si>
  <si>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</si>
  <si>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</si>
  <si>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</si>
  <si>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</si>
  <si>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</si>
  <si>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</si>
  <si>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</si>
  <si>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</si>
  <si>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</si>
  <si>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</si>
  <si>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</si>
  <si>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</si>
  <si>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</si>
  <si>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</si>
  <si>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</si>
  <si>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</si>
  <si>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</si>
  <si>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</si>
  <si>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</si>
  <si>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</si>
  <si>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</si>
  <si>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</si>
  <si>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</si>
  <si>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</si>
  <si>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</si>
  <si>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</si>
  <si>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</si>
  <si>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</si>
  <si>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</si>
  <si>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</si>
  <si>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</si>
  <si>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</si>
  <si>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</si>
  <si>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</si>
  <si>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</si>
  <si>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</si>
  <si>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</si>
  <si>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</si>
  <si>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</si>
  <si>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</si>
  <si>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</si>
  <si>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</si>
  <si>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</si>
  <si>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</si>
  <si>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</si>
  <si>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</si>
  <si>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</si>
  <si>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</si>
  <si>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</si>
  <si>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</si>
  <si>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</si>
  <si>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</si>
  <si>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</si>
  <si>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</si>
  <si>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</si>
  <si>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</si>
  <si>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</si>
  <si>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</si>
  <si>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</si>
  <si>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</si>
  <si>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</si>
  <si>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</si>
  <si>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</si>
  <si>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</si>
  <si>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</si>
  <si>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</si>
  <si>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</si>
  <si>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</si>
  <si>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</si>
  <si>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</si>
  <si>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</si>
  <si>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</si>
  <si>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</si>
  <si>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</si>
  <si>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</si>
  <si>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</si>
  <si>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</si>
  <si>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</si>
  <si>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</si>
  <si>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</si>
  <si>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</si>
  <si>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</si>
  <si>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</si>
  <si>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</si>
  <si>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</si>
  <si>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</si>
  <si>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</si>
  <si>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</si>
  <si>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</si>
  <si>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</si>
  <si>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</si>
  <si>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</si>
  <si>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</si>
  <si>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</si>
  <si>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</si>
  <si>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</si>
  <si>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</si>
  <si>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</si>
  <si>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</si>
  <si>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</si>
  <si>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</si>
  <si>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</si>
  <si>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</si>
  <si>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</si>
  <si>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</si>
  <si>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</si>
  <si>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</si>
  <si>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</si>
  <si>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</si>
  <si>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</si>
  <si>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</si>
  <si>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</si>
  <si>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</si>
  <si>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</si>
  <si>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</si>
  <si>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</si>
  <si>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</si>
  <si>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</si>
  <si>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</si>
  <si>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</si>
  <si>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</si>
  <si>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</si>
  <si>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</si>
  <si>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</si>
  <si>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</si>
  <si>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</si>
  <si>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</si>
  <si>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</si>
  <si>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</si>
  <si>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</si>
  <si>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</si>
  <si>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</si>
  <si>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</si>
  <si>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</si>
  <si>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</si>
  <si>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</si>
  <si>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</si>
  <si>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</si>
  <si>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</si>
  <si>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</si>
  <si>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</si>
  <si>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</si>
  <si>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</si>
  <si>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</si>
  <si>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</si>
  <si>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</si>
  <si>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</si>
  <si>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</si>
  <si>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</si>
  <si>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</si>
  <si>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</si>
  <si>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</si>
  <si>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</si>
  <si>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</si>
  <si>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</si>
  <si>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</si>
  <si>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</si>
  <si>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</si>
  <si>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</si>
  <si>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</si>
  <si>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</si>
  <si>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</si>
  <si>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</si>
  <si>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</si>
  <si>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</si>
  <si>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</si>
  <si>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</si>
  <si>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</si>
  <si>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</si>
  <si>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</si>
  <si>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</si>
  <si>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</si>
  <si>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</si>
  <si>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</si>
  <si>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</si>
  <si>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</si>
  <si>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</si>
  <si>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</si>
  <si>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</si>
  <si>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</si>
  <si>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</si>
  <si>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</si>
  <si>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</si>
  <si>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</si>
  <si>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</si>
  <si>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</si>
  <si>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</si>
  <si>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</si>
  <si>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</si>
  <si>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</si>
  <si>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</si>
  <si>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</si>
  <si>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</si>
  <si>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</si>
  <si>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</si>
  <si>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</si>
  <si>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</si>
  <si>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</si>
  <si>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</si>
  <si>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</si>
  <si>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</si>
  <si>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</si>
  <si>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</si>
  <si>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</si>
  <si>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</si>
  <si>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</si>
  <si>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</si>
  <si>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</si>
  <si>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</si>
  <si>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</si>
  <si>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</si>
  <si>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</si>
  <si>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</si>
  <si>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</si>
  <si>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</si>
  <si>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</si>
  <si>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</si>
  <si>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</si>
  <si>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</si>
  <si>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</si>
  <si>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</si>
  <si>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</si>
  <si>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</si>
  <si>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</si>
  <si>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</si>
  <si>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</si>
  <si>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</si>
  <si>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</si>
  <si>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</si>
  <si>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</si>
  <si>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</si>
  <si>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</si>
  <si>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</si>
  <si>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</si>
  <si>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</si>
  <si>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</si>
  <si>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</si>
  <si>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</si>
  <si>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</si>
  <si>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</si>
  <si>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</si>
  <si>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</si>
  <si>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</si>
  <si>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</si>
  <si>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</si>
  <si>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</si>
  <si>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</si>
  <si>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</si>
  <si>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</si>
  <si>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</si>
  <si>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</si>
  <si>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</si>
  <si>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</si>
  <si>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</si>
  <si>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</si>
  <si>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</si>
  <si>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</si>
  <si>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</si>
  <si>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</si>
  <si>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</si>
  <si>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</si>
  <si>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</si>
  <si>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</si>
  <si>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</si>
  <si>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</si>
  <si>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</si>
  <si>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</si>
  <si>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</si>
  <si>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</si>
  <si>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</si>
  <si>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</si>
  <si>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</si>
  <si>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</si>
  <si>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</si>
  <si>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</si>
  <si>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</si>
  <si>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</si>
  <si>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</si>
  <si>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</si>
  <si>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</si>
  <si>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</si>
  <si>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</si>
  <si>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</si>
  <si>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</si>
  <si>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</si>
  <si>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</si>
  <si>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</si>
  <si>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</si>
  <si>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</si>
  <si>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</si>
  <si>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</si>
  <si>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</si>
  <si>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</si>
  <si>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</si>
  <si>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</si>
  <si>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</si>
  <si>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</si>
  <si>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</si>
  <si>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</si>
  <si>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</si>
  <si>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</si>
  <si>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</si>
  <si>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</si>
  <si>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</si>
  <si>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</si>
  <si>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</si>
  <si>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</si>
  <si>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</si>
  <si>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</si>
  <si>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</si>
  <si>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</si>
  <si>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</si>
  <si>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</si>
  <si>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</si>
  <si>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</si>
  <si>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</si>
  <si>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</si>
  <si>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</si>
  <si>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</si>
  <si>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</si>
  <si>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</si>
  <si>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</si>
  <si>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</si>
  <si>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</si>
  <si>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</si>
  <si>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</si>
  <si>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</si>
  <si>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</si>
  <si>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</si>
  <si>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</si>
  <si>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</si>
  <si>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</si>
  <si>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</si>
  <si>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</si>
  <si>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</si>
  <si>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</si>
  <si>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</si>
  <si>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</si>
  <si>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</si>
  <si>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</si>
  <si>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</si>
  <si>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</si>
  <si>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</si>
  <si>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</si>
  <si>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</si>
  <si>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</si>
  <si>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</si>
  <si>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</si>
  <si>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</si>
  <si>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</si>
  <si>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</si>
  <si>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</si>
  <si>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</si>
  <si>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</si>
  <si>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</si>
  <si>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</si>
  <si>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</si>
  <si>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</si>
  <si>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</si>
  <si>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</si>
  <si>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</si>
  <si>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</si>
  <si>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</si>
  <si>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</si>
  <si>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</si>
  <si>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</si>
  <si>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</si>
  <si>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</si>
  <si>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</si>
  <si>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</si>
  <si>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</si>
  <si>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</si>
  <si>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</si>
  <si>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</si>
  <si>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</si>
  <si>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</si>
  <si>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</si>
  <si>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</si>
  <si>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</si>
  <si>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</si>
  <si>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</si>
  <si>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</si>
  <si>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</si>
  <si>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</si>
  <si>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</si>
  <si>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</si>
  <si>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</si>
  <si>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</si>
  <si>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</si>
  <si>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</si>
  <si>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</si>
  <si>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</si>
  <si>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</si>
  <si>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</si>
  <si>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</si>
  <si>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</si>
  <si>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</si>
  <si>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</si>
  <si>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</si>
  <si>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</si>
  <si>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</si>
  <si>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</si>
  <si>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</si>
  <si>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</si>
  <si>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</si>
  <si>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</si>
  <si>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</si>
  <si>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</si>
  <si>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</si>
  <si>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</si>
  <si>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</si>
  <si>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</si>
  <si>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</si>
  <si>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</si>
  <si>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</si>
  <si>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</si>
  <si>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</si>
  <si>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</si>
  <si>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</si>
  <si>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</si>
  <si>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</si>
  <si>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</si>
  <si>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</si>
  <si>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</si>
  <si>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</si>
  <si>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</si>
  <si>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</si>
  <si>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</si>
  <si>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</si>
  <si>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</si>
  <si>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</si>
  <si>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</si>
  <si>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</si>
  <si>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</si>
  <si>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</si>
  <si>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</si>
  <si>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</si>
  <si>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</si>
  <si>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</si>
  <si>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</si>
  <si>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</si>
  <si>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</si>
  <si>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</si>
  <si>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</si>
  <si>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</si>
  <si>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</si>
  <si>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</si>
  <si>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</si>
  <si>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</si>
  <si>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</si>
  <si>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</si>
  <si>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</si>
  <si>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</si>
  <si>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</si>
  <si>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</si>
  <si>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</si>
  <si>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</si>
  <si>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</si>
  <si>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</si>
  <si>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</si>
  <si>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</si>
  <si>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</si>
  <si>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</si>
  <si>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</si>
  <si>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</si>
  <si>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</si>
  <si>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</si>
  <si>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</si>
  <si>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</si>
  <si>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</si>
  <si>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</si>
  <si>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</si>
  <si>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</si>
  <si>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</si>
  <si>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</si>
  <si>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</si>
  <si>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</si>
  <si>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</si>
  <si>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</si>
  <si>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</si>
  <si>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</si>
  <si>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</si>
  <si>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</si>
  <si>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</si>
  <si>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</si>
  <si>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</si>
  <si>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</si>
  <si>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</si>
  <si>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</si>
  <si>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</si>
  <si>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</si>
  <si>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</si>
  <si>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</si>
  <si>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</si>
  <si>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</si>
  <si>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</si>
  <si>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</si>
  <si>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</si>
  <si>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</si>
  <si>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</si>
  <si>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</si>
  <si>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</si>
  <si>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</si>
  <si>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</si>
  <si>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</si>
  <si>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</si>
  <si>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</si>
  <si>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</si>
  <si>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</si>
  <si>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</si>
  <si>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</si>
  <si>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</si>
  <si>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</si>
  <si>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</si>
  <si>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</si>
  <si>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</si>
  <si>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</si>
  <si>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</si>
  <si>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</si>
  <si>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</si>
  <si>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</si>
  <si>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</si>
  <si>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</si>
  <si>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</si>
  <si>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</si>
  <si>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</si>
  <si>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</si>
  <si>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</si>
  <si>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</si>
  <si>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</si>
  <si>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</si>
  <si>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</si>
  <si>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</si>
  <si>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</si>
  <si>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</si>
  <si>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</si>
  <si>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</si>
  <si>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</si>
  <si>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</si>
  <si>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</si>
  <si>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</si>
  <si>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</si>
  <si>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</si>
  <si>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</si>
  <si>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</si>
  <si>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</si>
  <si>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</si>
  <si>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</si>
  <si>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</si>
  <si>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</si>
  <si>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</si>
  <si>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</si>
  <si>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</si>
  <si>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</si>
  <si>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</si>
  <si>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</si>
  <si>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</si>
  <si>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</si>
  <si>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</si>
  <si>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</si>
  <si>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</si>
  <si>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</si>
  <si>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</si>
  <si>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</si>
  <si>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</si>
  <si>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</si>
  <si>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</si>
  <si>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</si>
  <si>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</si>
  <si>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</si>
  <si>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</si>
  <si>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</si>
  <si>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</si>
  <si>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</si>
  <si>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</si>
  <si>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</si>
  <si>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</si>
  <si>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</si>
  <si>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</si>
  <si>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</si>
  <si>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</si>
  <si>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</si>
  <si>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</si>
  <si>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</si>
  <si>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</si>
  <si>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</si>
  <si>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</si>
  <si>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</si>
  <si>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</si>
  <si>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</si>
  <si>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</si>
  <si>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</si>
  <si>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</si>
  <si>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</si>
  <si>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</si>
  <si>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</si>
  <si>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</si>
  <si>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</si>
  <si>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</si>
  <si>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</si>
  <si>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</si>
  <si>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</si>
  <si>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</si>
  <si>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</si>
  <si>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</si>
  <si>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</si>
  <si>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</si>
  <si>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</si>
  <si>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</si>
  <si>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</si>
  <si>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</si>
  <si>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</si>
  <si>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</si>
  <si>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</si>
  <si>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</si>
  <si>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</si>
  <si>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</si>
  <si>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</si>
  <si>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</si>
  <si>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</si>
  <si>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</si>
  <si>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</si>
  <si>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</si>
  <si>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</si>
  <si>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</si>
  <si>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</si>
  <si>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</si>
  <si>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</si>
  <si>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</si>
  <si>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</si>
  <si>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</si>
  <si>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</si>
  <si>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</si>
  <si>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</si>
  <si>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</si>
  <si>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</si>
  <si>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</si>
  <si>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</si>
  <si>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</si>
  <si>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</si>
  <si>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</si>
  <si>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</si>
  <si>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</si>
  <si>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</si>
  <si>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</si>
  <si>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</si>
  <si>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</si>
  <si>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</si>
  <si>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</si>
  <si>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</si>
  <si>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</si>
  <si>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</si>
  <si>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</si>
  <si>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</si>
  <si>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</si>
  <si>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</si>
  <si>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</si>
  <si>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</si>
  <si>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</si>
  <si>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</si>
  <si>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</si>
  <si>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</si>
  <si>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</si>
  <si>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</si>
  <si>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</si>
  <si>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</si>
  <si>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</si>
  <si>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</si>
  <si>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</si>
  <si>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</si>
  <si>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</si>
  <si>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</si>
  <si>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</si>
  <si>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</si>
  <si>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</si>
  <si>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</si>
  <si>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</si>
  <si>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</si>
  <si>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</si>
  <si>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</si>
  <si>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</si>
  <si>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</si>
  <si>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</si>
  <si>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</si>
  <si>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</si>
  <si>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</si>
  <si>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</si>
  <si>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</si>
  <si>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</si>
  <si>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</si>
  <si>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</si>
  <si>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</si>
  <si>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</si>
  <si>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</si>
  <si>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</si>
  <si>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</si>
  <si>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</si>
  <si>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</si>
  <si>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</si>
  <si>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</si>
  <si>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</si>
  <si>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</si>
  <si>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</si>
  <si>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</si>
  <si>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</si>
  <si>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</si>
  <si>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</si>
  <si>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</si>
  <si>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</si>
  <si>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</si>
  <si>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</si>
  <si>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</si>
  <si>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</si>
  <si>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</si>
  <si>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</si>
  <si>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</si>
  <si>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</si>
  <si>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</si>
  <si>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</si>
  <si>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</si>
  <si>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</si>
  <si>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</si>
  <si>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</si>
  <si>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</si>
  <si>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</si>
  <si>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</si>
  <si>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</si>
  <si>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</si>
  <si>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</si>
  <si>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</si>
  <si>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</si>
  <si>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</si>
  <si>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</si>
  <si>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</si>
  <si>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</si>
  <si>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</si>
  <si>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</si>
  <si>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</si>
  <si>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</si>
  <si>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</si>
  <si>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</si>
  <si>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</si>
  <si>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</si>
  <si>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</si>
  <si>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</si>
  <si>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</si>
  <si>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</si>
  <si>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</si>
  <si>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</si>
  <si>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</si>
  <si>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</si>
  <si>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</si>
  <si>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</si>
  <si>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</si>
  <si>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</si>
  <si>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</si>
  <si>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</si>
  <si>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</si>
  <si>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</si>
  <si>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</si>
  <si>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</si>
  <si>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</si>
  <si>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</si>
  <si>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</si>
  <si>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</si>
  <si>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</si>
  <si>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</si>
  <si>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</si>
  <si>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</si>
  <si>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</si>
  <si>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</si>
  <si>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</si>
  <si>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</si>
  <si>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</si>
  <si>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</si>
  <si>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</si>
  <si>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</si>
  <si>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</si>
  <si>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</si>
  <si>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</si>
  <si>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</si>
  <si>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</si>
  <si>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</si>
  <si>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</si>
  <si>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</si>
  <si>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</si>
  <si>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</si>
  <si>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</si>
  <si>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</si>
  <si>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</si>
  <si>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</si>
  <si>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</si>
  <si>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</si>
  <si>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</si>
  <si>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</si>
  <si>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</si>
  <si>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</si>
  <si>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</si>
  <si>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</si>
  <si>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</si>
  <si>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</si>
  <si>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</si>
  <si>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</si>
  <si>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</si>
  <si>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</si>
  <si>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</si>
  <si>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</si>
  <si>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</si>
  <si>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</si>
  <si>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</si>
  <si>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</si>
  <si>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</si>
  <si>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</si>
  <si>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</si>
  <si>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</si>
  <si>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</si>
  <si>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</si>
  <si>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</si>
  <si>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</si>
  <si>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</si>
  <si>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</si>
  <si>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</si>
  <si>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</si>
  <si>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</si>
  <si>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</si>
  <si>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</si>
  <si>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</si>
  <si>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</si>
  <si>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</si>
  <si>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</si>
  <si>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</si>
  <si>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</si>
  <si>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</si>
  <si>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</si>
  <si>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</si>
  <si>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</si>
  <si>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</si>
  <si>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</si>
  <si>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</si>
  <si>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</si>
  <si>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</si>
  <si>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</si>
  <si>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</si>
  <si>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</si>
  <si>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</si>
  <si>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</si>
  <si>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</si>
  <si>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</si>
  <si>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</si>
  <si>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</si>
  <si>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</si>
  <si>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</si>
  <si>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</si>
  <si>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</si>
  <si>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</si>
  <si>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</si>
  <si>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</si>
  <si>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</si>
  <si>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</si>
  <si>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</si>
  <si>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</si>
  <si>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</si>
  <si>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</si>
  <si>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</si>
  <si>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</si>
  <si>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</si>
  <si>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</si>
  <si>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</si>
  <si>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</si>
  <si>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</si>
  <si>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</si>
  <si>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</si>
  <si>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</si>
  <si>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</si>
  <si>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</si>
  <si>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</si>
  <si>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</si>
  <si>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</si>
  <si>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</si>
  <si>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</si>
  <si>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</si>
  <si>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</si>
  <si>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</si>
  <si>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</si>
  <si>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</si>
  <si>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</si>
  <si>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</si>
  <si>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</si>
  <si>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</si>
  <si>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</si>
  <si>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</si>
  <si>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</si>
  <si>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</si>
  <si>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</si>
  <si>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</si>
  <si>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</si>
  <si>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</si>
  <si>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</si>
  <si>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</si>
  <si>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</si>
  <si>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</si>
  <si>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</si>
  <si>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</si>
  <si>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</si>
  <si>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</si>
  <si>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</si>
  <si>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</si>
  <si>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</si>
  <si>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</si>
  <si>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</si>
  <si>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</si>
  <si>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</si>
  <si>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</si>
  <si>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</si>
  <si>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</si>
  <si>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</si>
  <si>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</si>
  <si>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</si>
  <si>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</si>
  <si>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</si>
  <si>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</si>
  <si>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</si>
  <si>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</si>
  <si>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</si>
  <si>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</si>
  <si>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</si>
  <si>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</si>
  <si>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</si>
  <si>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</si>
  <si>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</si>
  <si>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</si>
  <si>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</si>
  <si>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</si>
  <si>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</si>
  <si>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</si>
  <si>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</si>
  <si>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</si>
  <si>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</si>
  <si>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</si>
  <si>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</si>
  <si>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</si>
  <si>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</si>
  <si>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</si>
  <si>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</si>
  <si>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</si>
  <si>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</si>
  <si>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</si>
  <si>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</si>
  <si>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</si>
  <si>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</si>
  <si>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</si>
  <si>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</si>
  <si>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</si>
  <si>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</si>
  <si>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</si>
  <si>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</si>
  <si>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</si>
  <si>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</si>
  <si>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</si>
  <si>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</si>
  <si>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</si>
  <si>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</si>
  <si>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</si>
  <si>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</si>
  <si>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</si>
  <si>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</si>
  <si>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</si>
  <si>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</si>
  <si>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</si>
  <si>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</si>
  <si>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</si>
  <si>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</si>
  <si>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</si>
  <si>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</si>
  <si>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</si>
  <si>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</si>
  <si>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</si>
  <si>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</si>
  <si>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</si>
  <si>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</si>
  <si>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</si>
  <si>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</si>
  <si>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</si>
  <si>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</si>
  <si>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</si>
  <si>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</si>
  <si>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</si>
  <si>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</si>
  <si>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</si>
  <si>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</si>
  <si>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</si>
  <si>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</si>
  <si>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</si>
  <si>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</si>
  <si>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</si>
  <si>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</si>
  <si>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</si>
  <si>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</si>
  <si>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</si>
  <si>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</si>
  <si>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</si>
  <si>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</si>
  <si>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</si>
  <si>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</si>
  <si>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</si>
  <si>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</si>
  <si>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</si>
  <si>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</si>
  <si>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</si>
  <si>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</si>
  <si>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</si>
  <si>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</si>
  <si>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</si>
  <si>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</si>
  <si>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</si>
  <si>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</si>
  <si>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</si>
  <si>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</si>
  <si>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</si>
  <si>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</si>
  <si>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</si>
  <si>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</si>
  <si>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</si>
  <si>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</si>
  <si>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</si>
  <si>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</si>
  <si>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</si>
  <si>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</si>
  <si>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</si>
  <si>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</si>
  <si>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</si>
  <si>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</si>
  <si>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</si>
  <si>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</si>
  <si>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</si>
  <si>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</si>
  <si>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</si>
  <si>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</si>
  <si>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</si>
  <si>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</si>
  <si>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</si>
  <si>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</si>
  <si>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</si>
  <si>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</si>
  <si>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</si>
  <si>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</si>
  <si>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</si>
  <si>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</si>
  <si>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</si>
  <si>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</si>
  <si>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</si>
  <si>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</si>
  <si>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</si>
  <si>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</si>
  <si>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</si>
  <si>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</si>
  <si>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</si>
  <si>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</si>
  <si>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</si>
  <si>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</si>
  <si>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</si>
  <si>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</si>
  <si>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</si>
  <si>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</si>
  <si>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</si>
  <si>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</si>
  <si>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</si>
  <si>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</si>
  <si>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</si>
  <si>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</si>
  <si>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</si>
  <si>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</si>
  <si>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</si>
  <si>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</si>
  <si>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</si>
  <si>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</si>
  <si>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</si>
  <si>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</si>
  <si>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</si>
  <si>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</si>
  <si>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</si>
  <si>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</si>
  <si>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</si>
  <si>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</si>
  <si>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</si>
  <si>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</si>
  <si>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</si>
  <si>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</si>
  <si>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</si>
  <si>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</si>
  <si>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</si>
  <si>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</si>
  <si>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</si>
  <si>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</si>
  <si>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</si>
  <si>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</si>
  <si>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</si>
  <si>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</si>
  <si>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</si>
  <si>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</si>
  <si>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</si>
  <si>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</si>
  <si>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</si>
  <si>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</si>
  <si>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</si>
  <si>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</si>
  <si>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</si>
  <si>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</si>
  <si>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</si>
  <si>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</si>
  <si>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</si>
  <si>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</si>
  <si>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</si>
  <si>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</si>
  <si>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</si>
  <si>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</si>
  <si>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</si>
  <si>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</si>
  <si>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</si>
  <si>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</si>
  <si>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</si>
  <si>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</si>
  <si>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</si>
  <si>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</si>
  <si>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</si>
  <si>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</si>
  <si>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</si>
  <si>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</si>
  <si>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</si>
  <si>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</si>
  <si>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</si>
  <si>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</si>
  <si>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</si>
  <si>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</si>
  <si>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</si>
  <si>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</si>
  <si>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</si>
  <si>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</si>
  <si>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</si>
  <si>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</si>
  <si>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</si>
  <si>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</si>
  <si>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</si>
  <si>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</si>
  <si>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</si>
  <si>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</si>
  <si>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</si>
  <si>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</si>
  <si>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</si>
  <si>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</si>
  <si>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</si>
  <si>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</si>
  <si>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</si>
  <si>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</si>
  <si>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</si>
  <si>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</si>
  <si>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</si>
  <si>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</si>
  <si>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</si>
  <si>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</si>
  <si>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</si>
  <si>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</si>
  <si>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</si>
  <si>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</si>
  <si>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</si>
  <si>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</si>
  <si>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</si>
  <si>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</si>
  <si>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</si>
  <si>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</si>
  <si>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</si>
  <si>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</si>
  <si>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</si>
  <si>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</si>
  <si>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</si>
  <si>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</si>
  <si>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</si>
  <si>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</si>
  <si>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</si>
  <si>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</si>
  <si>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</si>
  <si>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</si>
  <si>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</si>
  <si>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</si>
  <si>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</si>
  <si>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</si>
  <si>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</si>
  <si>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</si>
  <si>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</si>
  <si>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</si>
  <si>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</si>
  <si>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</si>
  <si>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</si>
  <si>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</si>
  <si>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</si>
  <si>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</si>
  <si>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</si>
  <si>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</si>
  <si>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</si>
  <si>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</si>
  <si>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</si>
  <si>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</si>
  <si>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</si>
  <si>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</si>
  <si>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</si>
  <si>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</si>
  <si>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</si>
  <si>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</si>
  <si>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</si>
  <si>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</si>
  <si>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</si>
  <si>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</si>
  <si>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</si>
  <si>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</si>
  <si>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</si>
  <si>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</si>
  <si>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</si>
  <si>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</si>
  <si>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</si>
  <si>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</si>
  <si>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</si>
  <si>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</si>
  <si>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</si>
  <si>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</si>
  <si>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</si>
  <si>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</si>
  <si>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</si>
  <si>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</si>
  <si>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</si>
  <si>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</si>
  <si>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</si>
  <si>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</si>
  <si>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</si>
  <si>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</si>
  <si>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</si>
  <si>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</si>
  <si>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</si>
  <si>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</si>
  <si>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</si>
  <si>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</si>
  <si>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</si>
  <si>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</si>
  <si>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</si>
  <si>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</si>
  <si>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</si>
  <si>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</si>
  <si>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</si>
  <si>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</si>
  <si>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</si>
  <si>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</si>
  <si>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</si>
  <si>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</si>
  <si>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</si>
  <si>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</si>
  <si>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</si>
  <si>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</si>
  <si>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</si>
  <si>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</si>
  <si>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</si>
  <si>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</si>
  <si>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</si>
  <si>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</si>
  <si>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</si>
  <si>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</si>
  <si>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</si>
  <si>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</si>
  <si>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</si>
  <si>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</si>
  <si>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</si>
  <si>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</si>
  <si>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</si>
  <si>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</si>
  <si>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</si>
  <si>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</si>
  <si>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</si>
  <si>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</si>
  <si>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</si>
  <si>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</si>
  <si>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</si>
  <si>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</si>
  <si>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</si>
  <si>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</si>
  <si>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</si>
  <si>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</si>
  <si>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</si>
  <si>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</si>
  <si>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</si>
  <si>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</si>
  <si>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</si>
  <si>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</si>
  <si>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</si>
  <si>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</si>
  <si>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</si>
  <si>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</si>
  <si>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</si>
  <si>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</si>
  <si>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</si>
  <si>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</si>
  <si>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</si>
  <si>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</si>
  <si>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</si>
  <si>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</si>
  <si>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</si>
  <si>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</si>
  <si>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</si>
  <si>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</si>
  <si>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</si>
  <si>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</si>
  <si>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</si>
  <si>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</si>
  <si>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</si>
  <si>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</si>
  <si>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</si>
  <si>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</si>
  <si>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</si>
  <si>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</si>
  <si>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</si>
  <si>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</si>
  <si>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</si>
  <si>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</si>
  <si>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</si>
  <si>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</si>
  <si>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</si>
  <si>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</si>
  <si>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</si>
  <si>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</si>
  <si>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</si>
  <si>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</si>
  <si>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</si>
  <si>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</si>
  <si>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</si>
  <si>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</si>
  <si>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</si>
  <si>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</si>
  <si>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</si>
  <si>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</si>
  <si>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</si>
  <si>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</si>
  <si>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</si>
  <si>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</si>
  <si>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</si>
  <si>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</si>
  <si>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</si>
  <si>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</si>
  <si>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</si>
  <si>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</si>
  <si>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</si>
  <si>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</si>
  <si>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</si>
  <si>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</si>
  <si>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</si>
  <si>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</si>
  <si>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</si>
  <si>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</si>
  <si>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</si>
  <si>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</si>
  <si>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</si>
  <si>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</si>
  <si>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</si>
  <si>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</si>
  <si>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</si>
  <si>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</si>
  <si>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</si>
  <si>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</si>
  <si>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</si>
  <si>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</si>
  <si>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</si>
  <si>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</si>
  <si>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</si>
  <si>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</si>
  <si>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</si>
  <si>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</si>
  <si>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</si>
  <si>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</si>
  <si>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</si>
  <si>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</si>
  <si>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</si>
  <si>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</si>
  <si>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</si>
  <si>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</si>
  <si>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</si>
  <si>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</si>
  <si>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</si>
  <si>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</si>
  <si>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</si>
  <si>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</si>
  <si>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</si>
  <si>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</si>
  <si>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</si>
  <si>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</si>
  <si>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</si>
  <si>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</si>
  <si>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</si>
  <si>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</si>
  <si>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</si>
  <si>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</si>
  <si>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</si>
  <si>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</si>
  <si>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</si>
  <si>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</si>
  <si>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</si>
  <si>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</si>
  <si>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</si>
  <si>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</si>
  <si>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</si>
  <si>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</si>
  <si>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</si>
  <si>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</si>
  <si>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</si>
  <si>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</si>
  <si>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</si>
  <si>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</si>
  <si>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</si>
  <si>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</si>
  <si>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</si>
  <si>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</si>
  <si>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</si>
  <si>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</si>
  <si>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</si>
  <si>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</si>
  <si>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</si>
  <si>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</si>
  <si>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</si>
  <si>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</si>
  <si>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</si>
  <si>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</si>
  <si>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</si>
  <si>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</si>
  <si>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</si>
  <si>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</si>
  <si>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</si>
  <si>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</si>
  <si>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</si>
  <si>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</si>
  <si>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</si>
  <si>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</si>
  <si>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</si>
  <si>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</si>
  <si>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</si>
  <si>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</si>
  <si>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</si>
  <si>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</si>
  <si>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</si>
  <si>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</si>
  <si>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</si>
  <si>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</si>
  <si>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</si>
  <si>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</si>
  <si>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</si>
  <si>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</si>
  <si>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</si>
  <si>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</si>
  <si>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</si>
  <si>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</si>
  <si>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</si>
  <si>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</si>
  <si>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</si>
  <si>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</si>
  <si>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</si>
  <si>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</si>
  <si>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</si>
  <si>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</si>
  <si>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</si>
  <si>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</si>
  <si>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</si>
  <si>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</si>
  <si>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</si>
  <si>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</si>
  <si>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</si>
  <si>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</si>
  <si>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</si>
  <si>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</si>
  <si>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</si>
  <si>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</si>
  <si>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</si>
  <si>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</si>
  <si>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</si>
  <si>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</si>
  <si>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</si>
  <si>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</si>
  <si>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</si>
  <si>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</si>
  <si>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</si>
  <si>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</si>
  <si>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</si>
  <si>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</si>
  <si>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</si>
  <si>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</si>
  <si>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</si>
  <si>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</si>
  <si>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</si>
  <si>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</si>
  <si>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</si>
  <si>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</si>
  <si>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</si>
  <si>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</si>
  <si>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</si>
  <si>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</si>
  <si>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</si>
  <si>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</si>
  <si>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</si>
  <si>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</si>
  <si>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</si>
  <si>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</si>
  <si>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</si>
  <si>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</si>
  <si>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</si>
  <si>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</si>
  <si>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</si>
  <si>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</si>
  <si>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</si>
  <si>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</si>
  <si>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</si>
  <si>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</si>
  <si>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</si>
  <si>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</si>
  <si>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</si>
  <si>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</si>
  <si>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</si>
  <si>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</si>
  <si>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</si>
  <si>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</si>
  <si>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</si>
  <si>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</si>
  <si>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</si>
  <si>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</si>
  <si>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</si>
  <si>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</si>
  <si>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</si>
  <si>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</si>
  <si>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</si>
  <si>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</si>
  <si>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</si>
  <si>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</si>
  <si>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</si>
  <si>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</si>
  <si>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</si>
  <si>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</si>
  <si>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</si>
  <si>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</si>
  <si>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</si>
  <si>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</si>
  <si>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</si>
  <si>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</si>
  <si>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</si>
  <si>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</si>
  <si>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</si>
  <si>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</si>
  <si>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</si>
  <si>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</si>
  <si>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</si>
  <si>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</si>
  <si>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</si>
  <si>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</si>
  <si>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</si>
  <si>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</si>
  <si>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</si>
  <si>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</si>
  <si>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</si>
  <si>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</si>
  <si>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</si>
  <si>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</si>
  <si>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</si>
  <si>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</si>
  <si>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</si>
  <si>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</si>
  <si>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</si>
  <si>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</si>
  <si>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</si>
  <si>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</si>
  <si>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</si>
  <si>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</si>
  <si>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</si>
  <si>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</si>
  <si>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</si>
  <si>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</si>
  <si>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</si>
  <si>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</si>
  <si>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</si>
  <si>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</si>
  <si>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</si>
  <si>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</si>
  <si>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</si>
  <si>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</si>
  <si>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</si>
  <si>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</si>
  <si>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</si>
  <si>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</si>
  <si>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</si>
  <si>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</si>
  <si>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</si>
  <si>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</si>
  <si>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</si>
  <si>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</si>
  <si>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</si>
  <si>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</si>
  <si>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</si>
  <si>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</si>
  <si>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</si>
  <si>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</si>
  <si>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</si>
  <si>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</si>
  <si>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</si>
  <si>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</si>
  <si>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</si>
  <si>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</si>
  <si>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</si>
  <si>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</si>
  <si>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</si>
  <si>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</si>
  <si>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</si>
  <si>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</si>
  <si>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</si>
  <si>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</si>
  <si>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</si>
  <si>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</si>
  <si>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</si>
  <si>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</si>
  <si>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</si>
  <si>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</si>
  <si>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</si>
  <si>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</si>
  <si>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</si>
  <si>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</si>
  <si>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</si>
  <si>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</si>
  <si>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</si>
  <si>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</si>
  <si>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</si>
  <si>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</si>
  <si>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</si>
  <si>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</si>
  <si>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</si>
  <si>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</si>
  <si>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</si>
  <si>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</si>
  <si>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</si>
  <si>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</si>
  <si>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</si>
  <si>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</si>
  <si>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</si>
  <si>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</si>
  <si>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</si>
  <si>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</si>
  <si>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</si>
  <si>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</si>
  <si>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</si>
  <si>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</si>
  <si>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</si>
  <si>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</si>
  <si>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</si>
  <si>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</si>
  <si>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</si>
  <si>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</si>
  <si>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</si>
  <si>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</si>
  <si>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</si>
  <si>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</si>
  <si>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</si>
  <si>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</si>
  <si>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</si>
  <si>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</si>
  <si>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</si>
  <si>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</si>
  <si>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</si>
  <si>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</si>
  <si>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</si>
  <si>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</si>
  <si>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</si>
  <si>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</si>
  <si>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</si>
  <si>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</si>
  <si>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</si>
  <si>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</si>
  <si>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</si>
  <si>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</si>
  <si>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</si>
  <si>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</si>
  <si>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</si>
  <si>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</si>
  <si>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</si>
  <si>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</si>
  <si>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</si>
  <si>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</si>
  <si>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</si>
  <si>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</si>
  <si>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</si>
  <si>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</si>
  <si>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</si>
  <si>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</si>
  <si>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</si>
  <si>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</si>
  <si>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</si>
  <si>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</si>
  <si>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</si>
  <si>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</si>
  <si>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</si>
  <si>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</si>
  <si>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</si>
  <si>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</si>
  <si>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</si>
  <si>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</si>
  <si>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</si>
  <si>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</si>
  <si>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</si>
  <si>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</si>
  <si>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</si>
  <si>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</si>
  <si>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</si>
  <si>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</si>
  <si>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</si>
  <si>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</si>
  <si>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</si>
  <si>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</si>
  <si>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</si>
  <si>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</si>
  <si>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</si>
  <si>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</si>
  <si>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</si>
  <si>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</si>
  <si>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</si>
  <si>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</si>
  <si>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</si>
  <si>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</si>
  <si>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</si>
  <si>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</si>
  <si>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</si>
  <si>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</si>
  <si>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</si>
  <si>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</si>
  <si>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</si>
  <si>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</si>
  <si>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</si>
  <si>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</si>
  <si>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</si>
  <si>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</si>
  <si>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</si>
  <si>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</si>
  <si>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</si>
  <si>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</si>
  <si>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</si>
  <si>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</si>
  <si>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</si>
  <si>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</si>
  <si>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</si>
  <si>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</si>
  <si>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</si>
  <si>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</si>
  <si>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</si>
  <si>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</si>
  <si>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</si>
  <si>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</si>
  <si>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</si>
  <si>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</si>
  <si>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</si>
  <si>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</si>
  <si>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</si>
  <si>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</si>
  <si>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</si>
  <si>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</si>
  <si>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</si>
  <si>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</si>
  <si>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</si>
  <si>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</si>
  <si>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</si>
  <si>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</si>
  <si>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</si>
  <si>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</si>
  <si>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</si>
  <si>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</si>
  <si>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</si>
  <si>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</si>
  <si>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</si>
  <si>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</si>
  <si>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</si>
  <si>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</si>
  <si>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</si>
  <si>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</si>
  <si>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</si>
  <si>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</si>
  <si>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</si>
  <si>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</si>
  <si>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</si>
  <si>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</si>
  <si>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</si>
  <si>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</si>
  <si>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</si>
  <si>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</si>
  <si>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</si>
  <si>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</si>
  <si>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</si>
  <si>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</si>
  <si>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</si>
  <si>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</si>
  <si>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</si>
  <si>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</si>
  <si>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</si>
  <si>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</si>
  <si>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</si>
  <si>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</si>
  <si>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</si>
  <si>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</si>
  <si>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</si>
  <si>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</si>
  <si>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</si>
  <si>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</si>
  <si>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</si>
  <si>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</si>
  <si>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</si>
  <si>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</si>
  <si>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</si>
  <si>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</si>
  <si>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</si>
  <si>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</si>
  <si>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</si>
  <si>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</si>
  <si>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</si>
  <si>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</si>
  <si>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</si>
  <si>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</si>
  <si>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</si>
  <si>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</si>
  <si>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</si>
  <si>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</si>
  <si>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</si>
  <si>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</si>
  <si>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</si>
  <si>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</si>
  <si>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</si>
  <si>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</si>
  <si>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</si>
  <si>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</si>
  <si>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</si>
  <si>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</si>
  <si>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</si>
  <si>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</si>
  <si>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</si>
  <si>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</si>
  <si>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</si>
  <si>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</si>
  <si>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</si>
  <si>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</si>
  <si>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</si>
  <si>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</si>
  <si>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</si>
  <si>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</si>
  <si>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</si>
  <si>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</si>
  <si>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</si>
  <si>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</si>
  <si>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</si>
  <si>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</si>
  <si>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</si>
  <si>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</si>
  <si>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</si>
  <si>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</si>
  <si>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</si>
  <si>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</si>
  <si>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</si>
  <si>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</si>
  <si>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</si>
  <si>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</si>
  <si>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</si>
  <si>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</si>
  <si>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</si>
  <si>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</si>
  <si>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</si>
  <si>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</si>
  <si>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</si>
  <si>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</si>
  <si>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</si>
  <si>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</si>
  <si>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</si>
  <si>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</si>
  <si>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</si>
  <si>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</si>
  <si>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</si>
  <si>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</si>
  <si>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</si>
  <si>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</si>
  <si>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</si>
  <si>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</si>
  <si>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</si>
  <si>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</si>
  <si>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</si>
  <si>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</si>
  <si>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</si>
  <si>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</si>
  <si>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</si>
  <si>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</si>
  <si>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</si>
  <si>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</si>
  <si>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</si>
  <si>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</si>
  <si>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</si>
  <si>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</si>
  <si>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</si>
  <si>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</si>
  <si>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</si>
  <si>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</si>
  <si>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</si>
  <si>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</si>
  <si>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</si>
  <si>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</si>
  <si>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</si>
  <si>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</si>
  <si>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</si>
  <si>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</si>
  <si>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</si>
  <si>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</si>
  <si>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</si>
  <si>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</si>
  <si>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</si>
  <si>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</si>
  <si>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</si>
  <si>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</si>
  <si>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</si>
  <si>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</si>
  <si>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</si>
  <si>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</si>
  <si>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</si>
  <si>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</si>
  <si>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</si>
  <si>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</si>
  <si>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</si>
  <si>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</si>
  <si>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</si>
  <si>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</si>
  <si>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</si>
  <si>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</si>
  <si>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</si>
  <si>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</si>
  <si>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</si>
  <si>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</si>
  <si>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</si>
  <si>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</si>
  <si>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</si>
  <si>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</si>
  <si>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</si>
  <si>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</si>
  <si>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</si>
  <si>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</si>
  <si>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</si>
  <si>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</si>
  <si>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</si>
  <si>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</si>
  <si>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</si>
  <si>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</si>
  <si>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</si>
  <si>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</si>
  <si>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</si>
  <si>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</si>
  <si>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</si>
  <si>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</si>
  <si>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</si>
  <si>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</si>
  <si>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</si>
  <si>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</si>
  <si>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</si>
  <si>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</si>
  <si>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</si>
  <si>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</si>
  <si>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</si>
  <si>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</si>
  <si>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</si>
  <si>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</si>
  <si>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</si>
  <si>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</si>
  <si>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</si>
  <si>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</si>
  <si>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</si>
  <si>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</si>
  <si>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</si>
  <si>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</si>
  <si>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</si>
  <si>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</si>
  <si>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</si>
  <si>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</si>
  <si>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</si>
  <si>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</si>
  <si>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</si>
  <si>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</si>
  <si>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</si>
  <si>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</si>
  <si>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</si>
  <si>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</si>
  <si>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</si>
  <si>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</si>
  <si>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</si>
  <si>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</si>
  <si>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</si>
  <si>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</si>
  <si>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</si>
  <si>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</si>
  <si>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</si>
  <si>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</si>
  <si>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</si>
  <si>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</si>
  <si>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</si>
  <si>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</si>
  <si>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</si>
  <si>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</si>
  <si>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</si>
  <si>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</si>
  <si>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</si>
  <si>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</si>
  <si>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</si>
  <si>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</si>
  <si>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</si>
  <si>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</si>
  <si>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</si>
  <si>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</si>
  <si>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</si>
  <si>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</si>
  <si>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</si>
  <si>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</si>
  <si>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</si>
  <si>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</si>
  <si>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</si>
  <si>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</si>
  <si>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</si>
  <si>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</si>
  <si>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</si>
  <si>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</si>
  <si>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</si>
  <si>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</si>
  <si>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</si>
  <si>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</si>
  <si>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</si>
  <si>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</si>
  <si>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</si>
  <si>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</si>
  <si>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</si>
  <si>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</si>
  <si>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</si>
  <si>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</si>
  <si>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</si>
  <si>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</si>
  <si>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</si>
  <si>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</si>
  <si>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</si>
  <si>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</si>
  <si>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</si>
  <si>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</si>
  <si>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</si>
  <si>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</si>
  <si>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</si>
  <si>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</si>
  <si>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</si>
  <si>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</si>
  <si>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</si>
  <si>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</si>
  <si>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</si>
  <si>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</si>
  <si>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</si>
  <si>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</si>
  <si>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</si>
  <si>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</si>
  <si>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</si>
  <si>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</si>
  <si>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</si>
  <si>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</si>
  <si>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</si>
  <si>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</si>
  <si>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</si>
  <si>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</si>
  <si>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</si>
  <si>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</si>
  <si>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</si>
  <si>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</si>
  <si>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</si>
  <si>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</si>
  <si>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</si>
  <si>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</si>
  <si>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</si>
  <si>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</si>
  <si>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</si>
  <si>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</si>
  <si>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</si>
  <si>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</si>
  <si>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</si>
  <si>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</si>
  <si>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</si>
  <si>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</si>
  <si>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</si>
  <si>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</si>
  <si>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</si>
  <si>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</si>
  <si>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</si>
  <si>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</si>
  <si>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</si>
  <si>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</si>
  <si>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</si>
  <si>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</si>
  <si>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</si>
  <si>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</si>
  <si>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</si>
  <si>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</si>
  <si>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</si>
  <si>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</si>
  <si>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</si>
  <si>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</si>
  <si>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</si>
  <si>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</si>
  <si>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</si>
  <si>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</si>
  <si>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</si>
  <si>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</si>
  <si>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</si>
  <si>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</si>
  <si>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</si>
  <si>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</si>
  <si>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</si>
  <si>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</si>
  <si>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</si>
  <si>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</si>
  <si>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</si>
  <si>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</si>
  <si>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</si>
  <si>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</si>
  <si>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</si>
  <si>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</si>
  <si>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</si>
  <si>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</si>
  <si>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</si>
  <si>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</si>
  <si>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</si>
  <si>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</si>
  <si>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</si>
  <si>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</si>
  <si>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</si>
  <si>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</si>
  <si>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</si>
  <si>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</si>
  <si>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</si>
  <si>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</si>
  <si>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</si>
  <si>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</si>
  <si>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</si>
  <si>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</si>
  <si>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</si>
  <si>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</si>
  <si>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</si>
  <si>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</si>
  <si>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</si>
  <si>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</si>
  <si>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</si>
  <si>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</si>
  <si>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</si>
  <si>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</si>
  <si>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</si>
  <si>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</si>
  <si>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</si>
  <si>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</si>
  <si>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</si>
  <si>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</si>
  <si>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</si>
  <si>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</si>
  <si>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</si>
  <si>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</si>
  <si>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</si>
  <si>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</si>
  <si>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</si>
  <si>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</si>
  <si>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</si>
  <si>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</si>
  <si>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</si>
  <si>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</si>
  <si>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</si>
  <si>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</si>
  <si>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</si>
  <si>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</si>
  <si>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</si>
  <si>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</si>
  <si>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</si>
  <si>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</si>
  <si>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</si>
  <si>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</si>
  <si>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</si>
  <si>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</si>
  <si>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</si>
  <si>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</si>
  <si>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</si>
  <si>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</si>
  <si>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</si>
  <si>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</si>
  <si>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</si>
  <si>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</si>
  <si>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</si>
  <si>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</si>
  <si>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</si>
  <si>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</si>
  <si>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</si>
  <si>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</si>
  <si>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</si>
  <si>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</si>
  <si>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</si>
  <si>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</si>
  <si>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</si>
  <si>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</si>
  <si>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</si>
  <si>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</si>
  <si>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</si>
  <si>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</si>
  <si>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</si>
  <si>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</si>
  <si>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</si>
  <si>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</si>
  <si>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</si>
  <si>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</si>
  <si>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</si>
  <si>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</si>
  <si>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</si>
  <si>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</si>
  <si>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</si>
  <si>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</si>
  <si>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</si>
  <si>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</si>
  <si>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</si>
  <si>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</si>
  <si>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</si>
  <si>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</si>
  <si>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</si>
  <si>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</si>
  <si>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</si>
  <si>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</si>
  <si>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</si>
  <si>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</si>
  <si>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</si>
  <si>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</si>
  <si>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</si>
  <si>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</si>
  <si>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</si>
  <si>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</si>
  <si>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</si>
  <si>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</si>
  <si>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</si>
  <si>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</si>
  <si>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</si>
  <si>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</si>
  <si>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</si>
  <si>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</si>
  <si>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</si>
  <si>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</si>
  <si>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</si>
  <si>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</si>
  <si>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</si>
  <si>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</si>
  <si>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</si>
  <si>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</si>
  <si>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</si>
  <si>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</si>
  <si>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</si>
  <si>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</si>
  <si>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</si>
  <si>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</si>
  <si>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</si>
  <si>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</si>
  <si>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</si>
  <si>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</si>
  <si>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</si>
  <si>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</si>
  <si>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</si>
  <si>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</si>
  <si>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</si>
  <si>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</si>
  <si>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</si>
  <si>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</si>
  <si>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</si>
  <si>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</si>
  <si>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</si>
  <si>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</si>
  <si>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</si>
  <si>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</si>
  <si>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</si>
  <si>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</si>
  <si>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</si>
  <si>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</si>
  <si>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</si>
  <si>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</si>
  <si>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</si>
  <si>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</si>
  <si>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</si>
  <si>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</si>
  <si>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</si>
  <si>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</si>
  <si>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</si>
  <si>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</si>
  <si>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</si>
  <si>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</si>
  <si>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</si>
  <si>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</si>
  <si>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</si>
  <si>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</si>
  <si>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</si>
  <si>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</si>
  <si>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</si>
  <si>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</si>
  <si>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</si>
  <si>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</si>
  <si>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</si>
  <si>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</si>
  <si>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</si>
  <si>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</si>
  <si>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</si>
  <si>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</si>
  <si>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</si>
  <si>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</si>
  <si>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</si>
  <si>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</si>
  <si>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</si>
  <si>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</si>
  <si>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</si>
  <si>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</si>
  <si>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</si>
  <si>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</si>
  <si>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</si>
  <si>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</si>
  <si>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</si>
  <si>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</si>
  <si>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</si>
  <si>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</si>
  <si>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</si>
  <si>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</si>
  <si>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</si>
  <si>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</si>
  <si>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</si>
  <si>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</si>
  <si>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</si>
  <si>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</si>
  <si>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</si>
  <si>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</si>
  <si>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</si>
  <si>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</si>
  <si>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</si>
  <si>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</si>
  <si>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</si>
  <si>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</si>
  <si>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</si>
  <si>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</si>
  <si>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</si>
  <si>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</si>
  <si>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</si>
  <si>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</si>
  <si>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</si>
  <si>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</si>
  <si>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</si>
  <si>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</si>
  <si>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</si>
  <si>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</si>
  <si>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</si>
  <si>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</si>
  <si>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</si>
  <si>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</si>
  <si>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</si>
  <si>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</si>
  <si>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</si>
  <si>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</si>
  <si>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</si>
  <si>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</si>
  <si>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</si>
  <si>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</si>
  <si>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</si>
  <si>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</si>
  <si>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</si>
  <si>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</si>
  <si>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</si>
  <si>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</si>
  <si>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</si>
  <si>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</si>
  <si>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</si>
  <si>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</si>
  <si>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</si>
  <si>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</si>
  <si>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</si>
  <si>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</si>
  <si>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</si>
  <si>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</si>
  <si>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</si>
  <si>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</si>
  <si>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</si>
  <si>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</si>
  <si>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</si>
  <si>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</si>
  <si>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</si>
  <si>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</si>
  <si>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</si>
  <si>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</si>
  <si>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</si>
  <si>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</si>
  <si>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</si>
  <si>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</si>
  <si>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</si>
  <si>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</si>
  <si>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</si>
  <si>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</si>
  <si>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</si>
  <si>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</si>
  <si>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</si>
  <si>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</si>
  <si>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</si>
  <si>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</si>
  <si>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</si>
  <si>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</si>
  <si>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</si>
  <si>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</si>
  <si>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</si>
  <si>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</si>
  <si>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</si>
  <si>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</si>
  <si>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</si>
  <si>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</si>
  <si>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</si>
  <si>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</si>
  <si>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</si>
  <si>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</si>
  <si>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</si>
  <si>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</si>
  <si>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</si>
  <si>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</si>
  <si>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</si>
  <si>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</si>
  <si>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</si>
  <si>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</si>
  <si>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</si>
  <si>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</si>
  <si>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</si>
  <si>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</si>
  <si>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</si>
  <si>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</si>
  <si>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</si>
  <si>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</si>
  <si>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</si>
  <si>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</si>
  <si>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</si>
  <si>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</si>
  <si>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</si>
  <si>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</si>
  <si>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</si>
  <si>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</si>
  <si>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</si>
  <si>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</si>
  <si>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</si>
  <si>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</si>
  <si>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</si>
  <si>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</si>
  <si>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</si>
  <si>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</si>
  <si>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</si>
  <si>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</si>
  <si>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</si>
  <si>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</si>
  <si>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</si>
  <si>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</si>
  <si>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</si>
  <si>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</si>
  <si>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</si>
  <si>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</si>
  <si>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</si>
  <si>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</si>
  <si>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</si>
  <si>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</si>
  <si>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</si>
  <si>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</si>
  <si>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</si>
  <si>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</si>
  <si>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</si>
  <si>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</si>
  <si>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</si>
  <si>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</si>
  <si>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</si>
  <si>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</si>
  <si>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</si>
  <si>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</si>
  <si>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</si>
  <si>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</si>
  <si>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</si>
  <si>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</si>
  <si>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</si>
  <si>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</si>
  <si>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</si>
  <si>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</si>
  <si>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</si>
  <si>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</si>
  <si>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</si>
  <si>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</si>
  <si>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</si>
  <si>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</si>
  <si>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</si>
  <si>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</si>
  <si>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</si>
  <si>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</si>
  <si>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</si>
  <si>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</si>
  <si>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</si>
  <si>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</si>
  <si>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</si>
  <si>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</si>
  <si>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</si>
  <si>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</si>
  <si>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</si>
  <si>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</si>
  <si>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</si>
  <si>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</si>
  <si>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</si>
  <si>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</si>
  <si>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</si>
  <si>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</si>
  <si>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</si>
  <si>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</si>
  <si>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</si>
  <si>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</si>
  <si>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</si>
  <si>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</si>
  <si>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</si>
  <si>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</si>
  <si>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</si>
  <si>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</si>
  <si>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</si>
  <si>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</si>
  <si>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</si>
  <si>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</si>
  <si>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</si>
  <si>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</si>
  <si>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</si>
  <si>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</si>
  <si>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</si>
  <si>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</si>
  <si>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</si>
  <si>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</si>
  <si>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</si>
  <si>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</si>
  <si>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</si>
  <si>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</si>
  <si>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</si>
  <si>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</si>
  <si>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</si>
  <si>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</si>
  <si>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</si>
  <si>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</si>
  <si>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</si>
  <si>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</si>
  <si>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</si>
  <si>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</si>
  <si>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</si>
  <si>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</si>
  <si>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</si>
  <si>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</si>
  <si>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</si>
  <si>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</si>
  <si>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</si>
  <si>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</si>
  <si>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</si>
  <si>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</si>
  <si>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</si>
  <si>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</si>
  <si>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</si>
  <si>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</si>
  <si>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</si>
  <si>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</si>
  <si>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</si>
  <si>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</si>
  <si>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</si>
  <si>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</si>
  <si>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</si>
  <si>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</si>
  <si>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</si>
  <si>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</si>
  <si>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</si>
  <si>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</si>
  <si>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</si>
  <si>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</si>
  <si>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</si>
  <si>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</si>
  <si>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</si>
  <si>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</si>
  <si>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</si>
  <si>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</si>
  <si>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</si>
  <si>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</si>
  <si>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</si>
  <si>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</si>
  <si>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</si>
  <si>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</si>
  <si>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</si>
  <si>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</si>
  <si>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</si>
  <si>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</si>
  <si>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</si>
  <si>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</si>
  <si>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</si>
  <si>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</si>
  <si>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</si>
  <si>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</si>
  <si>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</si>
  <si>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</si>
  <si>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</si>
  <si>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</si>
  <si>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</si>
  <si>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</si>
  <si>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</si>
  <si>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</si>
  <si>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</si>
  <si>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</si>
  <si>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</si>
  <si>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</si>
  <si>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</si>
  <si>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</si>
  <si>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</si>
  <si>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</si>
  <si>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</si>
  <si>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</si>
  <si>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</si>
  <si>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</si>
  <si>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</si>
  <si>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</si>
  <si>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</si>
  <si>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</si>
  <si>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</si>
  <si>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</si>
  <si>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</si>
  <si>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</si>
  <si>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</si>
  <si>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</si>
  <si>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</si>
  <si>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</si>
  <si>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</si>
  <si>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</si>
  <si>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</si>
  <si>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</si>
  <si>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</si>
  <si>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</si>
  <si>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</si>
  <si>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</si>
  <si>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</si>
  <si>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</si>
  <si>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</si>
  <si>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</si>
  <si>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</si>
  <si>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</si>
  <si>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</si>
  <si>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</si>
  <si>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</si>
  <si>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</si>
  <si>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</si>
  <si>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</si>
  <si>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</si>
  <si>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</si>
  <si>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</si>
  <si>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</si>
  <si>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</si>
  <si>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</si>
  <si>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</si>
  <si>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</si>
  <si>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</si>
  <si>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</si>
  <si>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</si>
  <si>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</si>
  <si>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</si>
  <si>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</si>
  <si>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</si>
  <si>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</si>
  <si>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</si>
  <si>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</si>
  <si>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</si>
  <si>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</si>
  <si>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</si>
  <si>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</si>
  <si>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</si>
  <si>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</si>
  <si>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</si>
  <si>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</si>
  <si>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</si>
  <si>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</si>
  <si>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</si>
  <si>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</si>
  <si>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</si>
  <si>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</si>
  <si>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</si>
  <si>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</si>
  <si>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</si>
  <si>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</si>
  <si>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</si>
  <si>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</si>
  <si>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</si>
  <si>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</si>
  <si>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</si>
  <si>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</si>
  <si>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</si>
  <si>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</si>
  <si>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</si>
  <si>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</si>
  <si>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</si>
  <si>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</si>
  <si>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</si>
  <si>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</si>
  <si>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</si>
  <si>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</si>
  <si>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</si>
  <si>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</si>
  <si>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</si>
  <si>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</si>
  <si>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</si>
  <si>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</si>
  <si>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</si>
  <si>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</si>
  <si>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</si>
  <si>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</si>
  <si>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</si>
  <si>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</si>
  <si>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</si>
  <si>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</si>
  <si>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</si>
  <si>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</si>
  <si>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</si>
  <si>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</si>
  <si>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</si>
  <si>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</si>
  <si>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</si>
  <si>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</si>
  <si>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</si>
  <si>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</si>
  <si>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</si>
  <si>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</si>
  <si>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</si>
  <si>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</si>
  <si>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</si>
  <si>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</si>
  <si>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</si>
  <si>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</si>
  <si>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</si>
  <si>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</si>
  <si>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</si>
  <si>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</si>
  <si>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</si>
  <si>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</si>
  <si>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</si>
  <si>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</si>
  <si>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</si>
  <si>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</si>
  <si>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</si>
  <si>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</si>
  <si>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</si>
  <si>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</si>
  <si>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</si>
  <si>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</si>
  <si>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</si>
  <si>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</si>
  <si>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</si>
  <si>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</si>
  <si>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</si>
  <si>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</si>
  <si>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</si>
  <si>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</si>
  <si>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</si>
  <si>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</si>
  <si>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</si>
  <si>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</si>
  <si>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</si>
  <si>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</si>
  <si>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</si>
  <si>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</si>
  <si>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</si>
  <si>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</si>
  <si>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</si>
  <si>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</si>
  <si>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</si>
  <si>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</si>
  <si>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</si>
  <si>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</si>
  <si>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</si>
  <si>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</si>
  <si>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</si>
  <si>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</si>
  <si>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</si>
  <si>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</si>
  <si>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</si>
  <si>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</si>
  <si>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</si>
  <si>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</si>
  <si>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</si>
  <si>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</si>
  <si>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</si>
  <si>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</si>
  <si>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</si>
  <si>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</si>
  <si>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</si>
  <si>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</si>
  <si>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</si>
  <si>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</si>
  <si>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</si>
  <si>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</si>
  <si>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</si>
  <si>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</si>
  <si>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</si>
  <si>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</si>
  <si>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</si>
  <si>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</si>
  <si>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</si>
  <si>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</si>
  <si>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</si>
  <si>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</si>
  <si>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</si>
  <si>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</si>
  <si>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</si>
  <si>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</si>
  <si>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</si>
  <si>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</si>
  <si>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</si>
  <si>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</si>
  <si>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</si>
  <si>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</si>
  <si>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</si>
  <si>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</si>
  <si>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</si>
  <si>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</si>
  <si>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</si>
  <si>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</si>
  <si>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</si>
  <si>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</si>
  <si>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</si>
  <si>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</si>
  <si>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</si>
  <si>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</si>
  <si>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</si>
  <si>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</si>
  <si>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</si>
  <si>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</si>
  <si>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</si>
  <si>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</si>
  <si>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</si>
  <si>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</si>
  <si>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</si>
  <si>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</si>
  <si>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</si>
  <si>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</si>
  <si>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</si>
  <si>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</si>
  <si>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</si>
  <si>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</si>
  <si>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</si>
  <si>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</si>
  <si>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</si>
  <si>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</si>
  <si>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</si>
  <si>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</si>
  <si>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</si>
  <si>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</si>
  <si>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</si>
  <si>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</si>
  <si>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</si>
  <si>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</si>
  <si>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</si>
  <si>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</si>
  <si>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</si>
  <si>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</si>
  <si>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</si>
  <si>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</si>
  <si>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</si>
  <si>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</si>
  <si>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</si>
  <si>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</si>
  <si>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</si>
  <si>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</si>
  <si>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</si>
  <si>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</si>
  <si>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</si>
  <si>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</si>
  <si>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</si>
  <si>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</si>
  <si>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</si>
  <si>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</si>
  <si>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</si>
  <si>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</si>
  <si>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</si>
  <si>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</si>
  <si>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</si>
  <si>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</si>
  <si>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</si>
  <si>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</si>
  <si>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</si>
  <si>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</si>
  <si>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</si>
  <si>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</si>
  <si>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</si>
  <si>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</si>
  <si>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</si>
  <si>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</si>
  <si>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</si>
  <si>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</si>
  <si>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</si>
  <si>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</si>
  <si>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</si>
  <si>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</si>
  <si>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</si>
  <si>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</si>
  <si>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</si>
  <si>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</si>
  <si>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</si>
  <si>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</si>
  <si>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</si>
  <si>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</si>
  <si>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</si>
  <si>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</si>
  <si>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</si>
  <si>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</si>
  <si>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</si>
  <si>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</si>
  <si>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</si>
  <si>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</si>
  <si>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</si>
  <si>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</si>
  <si>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</si>
  <si>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</si>
  <si>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</si>
  <si>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</si>
  <si>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</si>
  <si>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</si>
  <si>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</si>
  <si>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</si>
  <si>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</si>
  <si>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</si>
  <si>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</si>
  <si>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</si>
  <si>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</si>
  <si>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</si>
  <si>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</si>
  <si>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</si>
  <si>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</si>
  <si>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</si>
  <si>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</si>
  <si>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</si>
  <si>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</si>
  <si>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</si>
  <si>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</si>
  <si>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</si>
  <si>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</si>
  <si>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</si>
  <si>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</si>
  <si>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</si>
  <si>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</si>
  <si>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</si>
  <si>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</si>
  <si>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</si>
  <si>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</si>
  <si>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</si>
  <si>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</si>
  <si>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</si>
  <si>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</si>
  <si>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</si>
  <si>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</si>
  <si>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</si>
  <si>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</si>
  <si>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</si>
  <si>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</si>
  <si>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</si>
  <si>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</si>
  <si>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</si>
  <si>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</si>
  <si>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</si>
  <si>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</si>
  <si>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</si>
  <si>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</si>
  <si>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</si>
  <si>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</si>
  <si>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</si>
  <si>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</si>
  <si>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</si>
  <si>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</si>
  <si>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</si>
  <si>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</si>
  <si>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</si>
  <si>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</si>
  <si>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</si>
  <si>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</si>
  <si>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</si>
  <si>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</si>
  <si>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</si>
  <si>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</si>
  <si>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</si>
  <si>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</si>
  <si>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</si>
  <si>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</si>
  <si>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</si>
  <si>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</si>
  <si>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</si>
  <si>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</si>
  <si>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</si>
  <si>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</si>
  <si>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</si>
  <si>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</si>
  <si>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</si>
  <si>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</si>
  <si>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</si>
  <si>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</si>
  <si>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</si>
  <si>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</si>
  <si>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</si>
  <si>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</si>
  <si>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</si>
  <si>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</si>
  <si>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</si>
  <si>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</si>
  <si>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</si>
  <si>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</si>
  <si>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</si>
  <si>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</si>
  <si>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</si>
  <si>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</si>
  <si>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</si>
  <si>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</si>
  <si>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</si>
  <si>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</si>
  <si>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</si>
  <si>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</si>
  <si>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</si>
  <si>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</si>
  <si>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</si>
  <si>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</si>
  <si>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</si>
  <si>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</si>
  <si>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</si>
  <si>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</si>
  <si>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</si>
  <si>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</si>
  <si>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</si>
  <si>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</si>
  <si>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</si>
  <si>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</si>
  <si>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</si>
  <si>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</si>
  <si>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</si>
  <si>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</si>
  <si>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</si>
  <si>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</si>
  <si>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</si>
  <si>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</si>
  <si>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</si>
  <si>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</si>
  <si>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</si>
  <si>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</si>
  <si>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</si>
  <si>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</si>
  <si>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</si>
  <si>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</si>
  <si>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</si>
  <si>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</si>
  <si>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</si>
  <si>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</si>
  <si>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</si>
  <si>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</si>
  <si>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</si>
  <si>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</si>
  <si>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</si>
  <si>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</si>
  <si>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</si>
  <si>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</si>
  <si>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</si>
  <si>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</si>
  <si>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</si>
  <si>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</si>
  <si>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</si>
  <si>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</si>
  <si>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</si>
  <si>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</si>
  <si>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</si>
  <si>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</si>
  <si>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</si>
  <si>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</si>
  <si>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</si>
  <si>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</si>
  <si>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</si>
  <si>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</si>
  <si>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</si>
  <si>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</si>
  <si>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</si>
  <si>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</si>
  <si>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</si>
  <si>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</si>
  <si>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</si>
  <si>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</si>
  <si>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</si>
  <si>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</si>
  <si>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</si>
  <si>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</si>
  <si>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</si>
  <si>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</si>
  <si>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</si>
  <si>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</si>
  <si>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</si>
  <si>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</si>
  <si>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</si>
  <si>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</si>
  <si>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</si>
  <si>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</si>
  <si>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</si>
  <si>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</si>
  <si>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</si>
  <si>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</si>
  <si>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</si>
  <si>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</si>
  <si>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</si>
  <si>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</si>
  <si>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</si>
  <si>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</si>
  <si>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</si>
  <si>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</si>
  <si>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</si>
  <si>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</si>
  <si>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</si>
  <si>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</si>
  <si>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</si>
  <si>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</si>
  <si>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</si>
  <si>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</si>
  <si>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</si>
  <si>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</si>
  <si>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</si>
  <si>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</si>
  <si>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</si>
  <si>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</si>
  <si>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</si>
  <si>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</si>
  <si>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</si>
  <si>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</si>
  <si>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</si>
  <si>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</si>
  <si>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</si>
  <si>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</si>
  <si>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</si>
  <si>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</si>
  <si>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</si>
  <si>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</si>
  <si>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</si>
  <si>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</si>
  <si>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</si>
  <si>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</si>
  <si>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</si>
  <si>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</si>
  <si>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</si>
  <si>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</si>
  <si>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</si>
  <si>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</si>
  <si>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</si>
  <si>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</si>
  <si>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</si>
  <si>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</si>
  <si>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</si>
  <si>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</si>
  <si>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</si>
  <si>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</si>
  <si>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</si>
  <si>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</si>
  <si>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</si>
  <si>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</si>
  <si>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</si>
  <si>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</si>
  <si>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</si>
  <si>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</si>
  <si>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</si>
  <si>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</si>
  <si>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</si>
  <si>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</si>
  <si>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</si>
  <si>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</si>
  <si>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</si>
  <si>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</si>
  <si>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</si>
  <si>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</si>
  <si>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</si>
  <si>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</si>
  <si>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</si>
  <si>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</si>
  <si>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</si>
  <si>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</si>
  <si>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</si>
  <si>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</si>
  <si>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</si>
  <si>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</si>
  <si>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</si>
  <si>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</si>
  <si>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</si>
  <si>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</si>
  <si>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</si>
  <si>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</si>
  <si>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</si>
  <si>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</si>
  <si>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</si>
  <si>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</si>
  <si>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</si>
  <si>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</si>
  <si>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</si>
  <si>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</si>
  <si>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</si>
  <si>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</si>
  <si>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</si>
  <si>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</si>
  <si>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</si>
  <si>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</si>
  <si>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</si>
  <si>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</si>
  <si>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</si>
  <si>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</si>
  <si>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</si>
  <si>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</si>
  <si>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</si>
  <si>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</si>
  <si>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</si>
  <si>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</si>
  <si>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</si>
  <si>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</si>
  <si>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</si>
  <si>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</si>
  <si>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</si>
  <si>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</si>
  <si>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</si>
  <si>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</si>
  <si>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</si>
  <si>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</si>
  <si>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</si>
  <si>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</si>
  <si>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</si>
  <si>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</si>
  <si>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</si>
  <si>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</si>
  <si>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</si>
  <si>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</si>
  <si>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</si>
  <si>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</si>
  <si>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</si>
  <si>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</si>
  <si>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</si>
  <si>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</si>
  <si>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</si>
  <si>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</si>
  <si>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</si>
  <si>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</si>
  <si>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</si>
  <si>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</si>
  <si>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</si>
  <si>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</si>
  <si>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</si>
  <si>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</si>
  <si>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</si>
  <si>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</si>
  <si>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</si>
  <si>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</si>
  <si>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</si>
  <si>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</si>
  <si>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</si>
  <si>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</si>
  <si>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</si>
  <si>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</si>
  <si>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</si>
  <si>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</si>
  <si>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</si>
  <si>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</si>
  <si>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</si>
  <si>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</si>
  <si>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</si>
  <si>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</si>
  <si>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</si>
  <si>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</si>
  <si>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</si>
  <si>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</si>
  <si>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</si>
  <si>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</si>
  <si>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</si>
  <si>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</si>
  <si>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</si>
  <si>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</si>
  <si>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</si>
  <si>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</si>
  <si>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</si>
  <si>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</si>
  <si>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</si>
  <si>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</si>
  <si>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</si>
  <si>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</si>
  <si>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</si>
  <si>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</si>
  <si>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</si>
  <si>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</si>
  <si>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</si>
  <si>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</si>
  <si>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</si>
  <si>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</si>
  <si>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</si>
  <si>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</si>
  <si>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</si>
  <si>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</si>
  <si>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</si>
  <si>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</si>
  <si>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</si>
  <si>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</si>
  <si>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</si>
  <si>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</si>
  <si>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</si>
  <si>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</si>
  <si>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</si>
  <si>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</si>
  <si>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</si>
  <si>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</si>
  <si>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</si>
  <si>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</si>
  <si>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</si>
  <si>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</si>
  <si>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</si>
  <si>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</si>
  <si>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</si>
  <si>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</si>
  <si>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</si>
  <si>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</si>
  <si>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</si>
  <si>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</si>
  <si>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</si>
  <si>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</si>
  <si>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</si>
  <si>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</si>
  <si>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</si>
  <si>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</si>
  <si>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</si>
  <si>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</si>
  <si>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</si>
  <si>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</si>
  <si>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</si>
  <si>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</si>
  <si>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</si>
  <si>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</si>
  <si>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</si>
  <si>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</si>
  <si>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</si>
  <si>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</si>
  <si>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</si>
  <si>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</si>
  <si>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</si>
  <si>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</si>
  <si>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</si>
  <si>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</si>
  <si>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</si>
  <si>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</si>
  <si>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</si>
  <si>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</si>
  <si>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</si>
  <si>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</si>
  <si>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</si>
  <si>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</si>
  <si>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</si>
  <si>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</si>
  <si>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</si>
  <si>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</si>
  <si>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</si>
  <si>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</si>
  <si>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</si>
  <si>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</si>
  <si>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</si>
  <si>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</si>
  <si>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</si>
  <si>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</si>
  <si>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</si>
  <si>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</si>
  <si>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</si>
  <si>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</si>
  <si>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</si>
  <si>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</si>
  <si>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</si>
  <si>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</si>
  <si>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</si>
  <si>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</si>
  <si>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</si>
  <si>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</si>
  <si>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</si>
  <si>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</si>
  <si>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</si>
  <si>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</si>
  <si>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</si>
  <si>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</si>
  <si>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</si>
  <si>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</si>
  <si>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</si>
  <si>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</si>
  <si>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</si>
  <si>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</si>
  <si>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</si>
  <si>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</si>
  <si>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</si>
  <si>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</si>
  <si>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</si>
  <si>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</si>
  <si>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</si>
  <si>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</si>
  <si>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</si>
  <si>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</si>
  <si>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</si>
  <si>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</si>
  <si>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</si>
  <si>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</si>
  <si>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</si>
  <si>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</si>
  <si>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</si>
  <si>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</si>
  <si>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</si>
  <si>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</si>
  <si>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</si>
  <si>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</si>
  <si>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</si>
  <si>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</si>
  <si>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</si>
  <si>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</si>
  <si>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</si>
  <si>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</si>
  <si>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</si>
  <si>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</si>
  <si>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</si>
  <si>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</si>
  <si>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</si>
  <si>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</si>
  <si>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</si>
  <si>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</si>
  <si>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</si>
  <si>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</si>
  <si>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</si>
  <si>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</si>
  <si>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</si>
  <si>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</si>
  <si>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</si>
  <si>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</si>
  <si>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</si>
  <si>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</si>
  <si>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</si>
  <si>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</si>
  <si>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</si>
  <si>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</si>
  <si>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</si>
  <si>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</si>
  <si>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</si>
  <si>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</si>
  <si>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</si>
  <si>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</si>
  <si>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</si>
  <si>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</si>
  <si>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</si>
  <si>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</si>
  <si>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</si>
  <si>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</si>
  <si>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</si>
  <si>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</si>
  <si>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</si>
  <si>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</si>
  <si>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</si>
  <si>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</si>
  <si>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</si>
  <si>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</si>
  <si>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</si>
  <si>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</si>
  <si>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</si>
  <si>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</si>
  <si>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</si>
  <si>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</si>
  <si>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</si>
  <si>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</si>
  <si>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</si>
  <si>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</si>
  <si>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</si>
  <si>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</si>
  <si>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</si>
  <si>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</si>
  <si>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</si>
  <si>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</si>
  <si>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</si>
  <si>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</si>
  <si>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</si>
  <si>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</si>
  <si>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</si>
  <si>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</si>
  <si>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</si>
  <si>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</si>
  <si>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</si>
  <si>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</si>
  <si>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</si>
  <si>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</si>
  <si>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</si>
  <si>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</si>
  <si>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</si>
  <si>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</si>
  <si>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</si>
  <si>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</si>
  <si>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</si>
  <si>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</si>
  <si>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</si>
  <si>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</si>
  <si>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</si>
  <si>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</si>
  <si>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</si>
  <si>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</si>
  <si>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</si>
  <si>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</si>
  <si>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</si>
  <si>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</si>
  <si>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</si>
  <si>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</si>
  <si>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</si>
  <si>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</si>
  <si>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</si>
  <si>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</si>
  <si>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</si>
  <si>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</si>
  <si>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</si>
  <si>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</si>
  <si>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</si>
  <si>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</si>
  <si>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</si>
  <si>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</si>
  <si>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</si>
  <si>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</si>
  <si>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</si>
  <si>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</si>
  <si>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</si>
  <si>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</si>
  <si>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</si>
  <si>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</si>
  <si>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</si>
  <si>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</si>
  <si>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</si>
  <si>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</si>
  <si>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</si>
  <si>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</si>
  <si>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</si>
  <si>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</si>
  <si>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</si>
  <si>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</si>
  <si>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</si>
  <si>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</si>
  <si>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</si>
  <si>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</si>
  <si>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</si>
  <si>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</si>
  <si>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</si>
  <si>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</si>
  <si>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</si>
  <si>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</si>
  <si>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</si>
  <si>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</si>
  <si>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</si>
  <si>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</si>
  <si>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</si>
  <si>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</si>
  <si>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</si>
  <si>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</si>
  <si>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</si>
  <si>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</si>
  <si>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</si>
  <si>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</si>
  <si>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</si>
  <si>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</si>
  <si>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</si>
  <si>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</si>
  <si>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</si>
  <si>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</si>
  <si>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</si>
  <si>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</si>
  <si>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</si>
  <si>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</si>
  <si>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</si>
  <si>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</si>
  <si>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</si>
  <si>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</si>
  <si>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</si>
  <si>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</si>
  <si>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</si>
  <si>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</si>
  <si>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</si>
  <si>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</si>
  <si>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</si>
  <si>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</si>
  <si>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</si>
  <si>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</si>
  <si>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</si>
  <si>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</si>
  <si>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</si>
  <si>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</si>
  <si>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</si>
  <si>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</si>
  <si>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</si>
  <si>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</si>
  <si>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</si>
  <si>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</si>
  <si>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</si>
  <si>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</si>
  <si>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</si>
  <si>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</si>
  <si>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</si>
  <si>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</si>
  <si>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</si>
  <si>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</si>
  <si>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</si>
  <si>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</si>
  <si>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</si>
  <si>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</si>
  <si>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</si>
  <si>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</si>
  <si>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</si>
  <si>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</si>
  <si>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</si>
  <si>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</si>
  <si>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</si>
  <si>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</si>
  <si>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</si>
  <si>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</si>
  <si>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</si>
  <si>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</si>
  <si>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</si>
  <si>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</si>
  <si>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</si>
  <si>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</si>
  <si>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</si>
  <si>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</si>
  <si>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</si>
  <si>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</si>
  <si>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</si>
  <si>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</si>
  <si>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</si>
  <si>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</si>
  <si>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</si>
  <si>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</si>
  <si>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</si>
  <si>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</si>
  <si>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</si>
  <si>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</si>
  <si>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</si>
  <si>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</si>
  <si>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</si>
  <si>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</si>
  <si>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</si>
  <si>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</si>
  <si>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</si>
  <si>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</si>
  <si>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</si>
  <si>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</si>
  <si>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</si>
  <si>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</si>
  <si>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</si>
  <si>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</si>
  <si>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</si>
  <si>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</si>
  <si>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</si>
  <si>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</si>
  <si>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</si>
  <si>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</si>
  <si>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</si>
  <si>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</si>
  <si>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</si>
  <si>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</si>
  <si>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</si>
  <si>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</si>
  <si>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</si>
  <si>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</si>
  <si>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</si>
  <si>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</si>
  <si>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</si>
  <si>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</si>
  <si>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</si>
  <si>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</si>
  <si>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</si>
  <si>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</si>
  <si>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</si>
  <si>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</si>
  <si>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</si>
  <si>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</si>
  <si>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</si>
  <si>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</si>
  <si>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</si>
  <si>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</si>
  <si>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</si>
  <si>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</si>
  <si>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</si>
  <si>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</si>
  <si>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</si>
  <si>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</si>
  <si>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</si>
  <si>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</si>
  <si>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</si>
  <si>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</si>
  <si>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</si>
  <si>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</si>
  <si>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</si>
  <si>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</si>
  <si>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</si>
  <si>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</si>
  <si>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</si>
  <si>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</si>
  <si>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</si>
  <si>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</si>
  <si>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</si>
  <si>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</si>
  <si>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</si>
  <si>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</si>
  <si>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</si>
  <si>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</si>
  <si>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</si>
  <si>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</si>
  <si>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</si>
  <si>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</si>
  <si>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</si>
  <si>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</si>
  <si>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</si>
  <si>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</si>
  <si>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</si>
  <si>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</si>
  <si>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</si>
  <si>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</si>
  <si>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</si>
  <si>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</si>
  <si>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</si>
  <si>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</si>
  <si>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</si>
  <si>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</si>
  <si>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</si>
  <si>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</si>
  <si>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</si>
  <si>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</si>
  <si>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</si>
  <si>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</si>
  <si>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</si>
  <si>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</si>
  <si>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</si>
  <si>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</si>
  <si>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</si>
  <si>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</si>
  <si>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</si>
  <si>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</si>
  <si>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</si>
  <si>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</si>
  <si>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</si>
  <si>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</si>
  <si>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</si>
  <si>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</si>
  <si>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</si>
  <si>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</si>
  <si>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</si>
  <si>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</si>
  <si>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</si>
  <si>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</si>
  <si>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</si>
  <si>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</si>
  <si>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</si>
  <si>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</si>
  <si>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</si>
  <si>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</si>
  <si>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</si>
  <si>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</si>
  <si>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</si>
  <si>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</si>
  <si>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</si>
  <si>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</si>
  <si>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</si>
  <si>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</si>
  <si>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</si>
  <si>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</si>
  <si>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</si>
  <si>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</si>
  <si>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</si>
  <si>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</si>
  <si>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</si>
  <si>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</si>
  <si>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</si>
  <si>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</si>
  <si>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</si>
  <si>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</si>
  <si>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</si>
  <si>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</si>
  <si>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</si>
  <si>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</si>
  <si>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</si>
  <si>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</si>
  <si>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</si>
  <si>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</si>
  <si>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</si>
  <si>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</si>
  <si>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</si>
  <si>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</si>
  <si>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</si>
  <si>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</si>
  <si>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</si>
  <si>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</si>
  <si>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</si>
  <si>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</si>
  <si>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</si>
  <si>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</si>
  <si>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</si>
  <si>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</si>
  <si>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</si>
  <si>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</si>
  <si>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</si>
  <si>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</si>
  <si>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</si>
  <si>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</si>
  <si>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</si>
  <si>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</si>
  <si>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</si>
  <si>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</si>
  <si>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</si>
  <si>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</si>
  <si>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</si>
  <si>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</si>
  <si>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</si>
  <si>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</si>
  <si>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</si>
  <si>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</si>
  <si>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</si>
  <si>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</si>
  <si>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</si>
  <si>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</si>
  <si>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</si>
  <si>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</si>
  <si>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</si>
  <si>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</si>
  <si>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</si>
  <si>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</si>
  <si>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</si>
  <si>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</si>
  <si>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</si>
  <si>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</si>
  <si>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</si>
  <si>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</si>
  <si>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</si>
  <si>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</si>
  <si>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</si>
  <si>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</si>
  <si>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</si>
  <si>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</si>
  <si>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</si>
  <si>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</si>
  <si>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</si>
  <si>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</si>
  <si>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</si>
  <si>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</si>
  <si>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</si>
  <si>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</si>
  <si>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</si>
  <si>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</si>
  <si>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</si>
  <si>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</si>
  <si>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</si>
  <si>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</si>
  <si>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</si>
  <si>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</si>
  <si>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</si>
  <si>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</si>
  <si>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</si>
  <si>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</si>
  <si>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</si>
  <si>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</si>
  <si>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</si>
  <si>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</si>
  <si>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</si>
  <si>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</si>
  <si>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</si>
  <si>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</si>
  <si>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</si>
  <si>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</si>
  <si>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</si>
  <si>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</si>
  <si>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</si>
  <si>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</si>
  <si>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</si>
  <si>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</si>
  <si>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</si>
  <si>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</si>
  <si>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</si>
  <si>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</si>
  <si>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</si>
  <si>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</si>
  <si>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</si>
  <si>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</si>
  <si>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</si>
  <si>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</si>
  <si>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</si>
  <si>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</si>
  <si>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</si>
  <si>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</si>
  <si>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</si>
  <si>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</si>
  <si>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</si>
  <si>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</si>
  <si>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</si>
  <si>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</si>
  <si>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</si>
  <si>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</si>
  <si>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</si>
  <si>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</si>
  <si>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</si>
  <si>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</si>
  <si>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</si>
  <si>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</si>
  <si>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</si>
  <si>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</si>
  <si>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</si>
  <si>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</si>
  <si>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</si>
  <si>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</si>
  <si>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</si>
  <si>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</si>
  <si>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</si>
  <si>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</si>
  <si>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</si>
  <si>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</si>
  <si>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</si>
  <si>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</si>
  <si>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</si>
  <si>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</si>
  <si>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</si>
  <si>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</si>
  <si>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</si>
  <si>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</si>
  <si>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</si>
  <si>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</si>
  <si>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</si>
  <si>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</si>
  <si>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</si>
  <si>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</si>
  <si>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</si>
  <si>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</si>
  <si>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</si>
  <si>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</si>
  <si>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</si>
  <si>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</si>
  <si>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</si>
  <si>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</si>
  <si>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</si>
  <si>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</si>
  <si>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</si>
  <si>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</si>
  <si>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</si>
  <si>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</si>
  <si>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</si>
  <si>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</si>
  <si>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</si>
  <si>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</si>
  <si>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</si>
  <si>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</si>
  <si>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</si>
  <si>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</si>
  <si>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</si>
  <si>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</si>
  <si>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</si>
  <si>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</si>
  <si>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</si>
  <si>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</si>
  <si>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</si>
  <si>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</si>
  <si>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</si>
  <si>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</si>
  <si>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</si>
  <si>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</si>
  <si>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</si>
  <si>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</si>
  <si>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</si>
  <si>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</si>
  <si>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</si>
  <si>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</si>
  <si>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</si>
  <si>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</si>
  <si>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</si>
  <si>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</si>
  <si>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</si>
  <si>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</si>
  <si>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</si>
  <si>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</si>
  <si>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</si>
  <si>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</si>
  <si>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</si>
  <si>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</si>
  <si>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</si>
  <si>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</si>
  <si>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</si>
  <si>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</si>
  <si>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</si>
  <si>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</si>
  <si>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</si>
  <si>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</si>
  <si>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</si>
  <si>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</si>
  <si>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</si>
  <si>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</si>
  <si>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</si>
  <si>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</si>
  <si>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</si>
  <si>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</si>
  <si>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</si>
  <si>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</si>
  <si>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</si>
  <si>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</si>
  <si>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</si>
  <si>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</si>
  <si>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</si>
  <si>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</si>
  <si>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</si>
  <si>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</si>
  <si>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</si>
  <si>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</si>
  <si>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</si>
  <si>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</si>
  <si>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</si>
  <si>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</si>
  <si>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</si>
  <si>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</si>
  <si>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</si>
  <si>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</si>
  <si>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</si>
  <si>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</si>
  <si>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</si>
  <si>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</si>
  <si>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</si>
  <si>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</si>
  <si>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</si>
  <si>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</si>
  <si>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</si>
  <si>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</si>
  <si>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</si>
  <si>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</si>
  <si>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</si>
  <si>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</si>
  <si>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</si>
  <si>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</si>
  <si>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</si>
  <si>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</si>
  <si>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</si>
  <si>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</si>
  <si>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</si>
  <si>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</si>
  <si>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</si>
  <si>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</si>
  <si>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</si>
  <si>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</si>
  <si>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</si>
  <si>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</si>
  <si>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</si>
  <si>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</si>
  <si>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</si>
  <si>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</si>
  <si>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</si>
  <si>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</si>
  <si>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</si>
  <si>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</si>
  <si>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</si>
  <si>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</si>
  <si>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</si>
  <si>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</si>
  <si>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</si>
  <si>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</si>
  <si>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</si>
  <si>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</si>
  <si>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</si>
  <si>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</si>
  <si>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</si>
  <si>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</si>
  <si>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</si>
  <si>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</si>
  <si>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</si>
  <si>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</si>
  <si>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</si>
  <si>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</si>
  <si>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</si>
  <si>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</si>
  <si>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</si>
  <si>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</si>
  <si>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</si>
  <si>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</si>
  <si>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</si>
  <si>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</si>
  <si>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</si>
  <si>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</si>
  <si>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</si>
  <si>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</si>
  <si>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</si>
  <si>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</si>
  <si>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</si>
  <si>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</si>
  <si>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</si>
  <si>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</si>
  <si>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</si>
  <si>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</si>
  <si>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</si>
  <si>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</si>
  <si>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</si>
  <si>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</si>
  <si>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</si>
  <si>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</si>
  <si>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</si>
  <si>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</si>
  <si>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</si>
  <si>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</si>
  <si>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</si>
  <si>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</si>
  <si>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</si>
  <si>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</si>
  <si>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</si>
  <si>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</si>
  <si>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</si>
  <si>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</si>
  <si>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</si>
  <si>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</si>
  <si>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</si>
  <si>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</si>
  <si>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</si>
  <si>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</si>
  <si>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</si>
  <si>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</si>
  <si>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</si>
  <si>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</si>
  <si>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</si>
  <si>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</si>
  <si>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</si>
  <si>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</si>
  <si>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</si>
  <si>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</si>
  <si>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</si>
  <si>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</si>
  <si>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</si>
  <si>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</si>
  <si>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</si>
  <si>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</si>
  <si>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</si>
  <si>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</si>
  <si>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</si>
  <si>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</si>
  <si>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</si>
  <si>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</si>
  <si>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</si>
  <si>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</si>
  <si>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</si>
  <si>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</si>
  <si>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</si>
  <si>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</si>
  <si>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</si>
  <si>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</si>
  <si>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</si>
  <si>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</si>
  <si>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</si>
  <si>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</si>
  <si>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</si>
  <si>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</si>
  <si>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</si>
  <si>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</si>
  <si>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</si>
  <si>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</si>
  <si>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</si>
  <si>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</si>
  <si>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</si>
  <si>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</si>
  <si>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</si>
  <si>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</si>
  <si>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</si>
  <si>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</si>
  <si>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</si>
  <si>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</si>
  <si>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</si>
  <si>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</si>
  <si>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</si>
  <si>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</si>
  <si>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</si>
  <si>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</si>
  <si>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</si>
  <si>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</si>
  <si>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</si>
  <si>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</si>
  <si>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</si>
  <si>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</si>
  <si>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</si>
  <si>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</si>
  <si>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</si>
  <si>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</si>
  <si>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</si>
  <si>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</si>
  <si>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</si>
  <si>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</si>
  <si>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</si>
  <si>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</si>
  <si>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</si>
  <si>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</si>
  <si>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</si>
  <si>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</si>
  <si>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</si>
  <si>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</si>
  <si>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</si>
  <si>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</si>
  <si>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</si>
  <si>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</si>
  <si>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</si>
  <si>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</si>
  <si>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</si>
  <si>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</si>
  <si>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</si>
  <si>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</si>
  <si>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</si>
  <si>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</si>
  <si>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</si>
  <si>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</si>
  <si>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</si>
  <si>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</si>
  <si>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</si>
  <si>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</si>
  <si>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</si>
  <si>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</si>
  <si>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</si>
  <si>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</si>
  <si>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</si>
  <si>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</si>
  <si>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</si>
  <si>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</si>
  <si>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</si>
  <si>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</si>
  <si>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</si>
  <si>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</si>
  <si>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</si>
  <si>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</si>
  <si>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</si>
  <si>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</si>
  <si>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</si>
  <si>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</si>
  <si>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</si>
  <si>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</si>
  <si>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</si>
  <si>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</si>
  <si>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</si>
  <si>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</si>
  <si>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</si>
  <si>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</si>
  <si>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</si>
  <si>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</si>
  <si>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</si>
  <si>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</si>
  <si>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</si>
  <si>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</si>
  <si>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</si>
  <si>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</si>
  <si>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</si>
  <si>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</si>
  <si>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</si>
  <si>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</si>
  <si>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</si>
  <si>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</si>
  <si>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</si>
  <si>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</si>
  <si>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</si>
  <si>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</si>
  <si>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</si>
  <si>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</si>
  <si>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</si>
  <si>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</si>
  <si>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</si>
  <si>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</si>
  <si>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</si>
  <si>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</si>
  <si>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</si>
  <si>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</si>
  <si>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</si>
  <si>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</si>
  <si>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</si>
  <si>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</si>
  <si>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</si>
  <si>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</si>
  <si>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</si>
  <si>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</si>
  <si>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</si>
  <si>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</si>
  <si>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</si>
  <si>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</si>
  <si>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</si>
  <si>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</si>
  <si>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</si>
  <si>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</si>
  <si>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</si>
  <si>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</si>
  <si>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</si>
  <si>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</si>
  <si>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</si>
  <si>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</si>
  <si>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</si>
  <si>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</si>
  <si>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</si>
  <si>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</si>
  <si>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</si>
  <si>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</si>
  <si>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</si>
  <si>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</si>
  <si>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</si>
  <si>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</si>
  <si>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</si>
  <si>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</si>
  <si>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</si>
  <si>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</si>
  <si>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</si>
  <si>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</si>
  <si>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</si>
  <si>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</si>
  <si>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</si>
  <si>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</si>
  <si>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</si>
  <si>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</si>
  <si>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</si>
  <si>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</si>
  <si>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</si>
  <si>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</si>
  <si>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</si>
  <si>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</si>
  <si>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</si>
  <si>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</si>
  <si>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</si>
  <si>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</si>
  <si>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</si>
  <si>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</si>
  <si>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</si>
  <si>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</si>
  <si>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</si>
  <si>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</si>
  <si>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</si>
  <si>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</si>
  <si>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</si>
  <si>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</si>
  <si>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</si>
  <si>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</si>
  <si>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</si>
  <si>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</si>
  <si>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</si>
  <si>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</si>
  <si>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</si>
  <si>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</si>
  <si>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</si>
  <si>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</si>
  <si>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</si>
  <si>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</si>
  <si>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</si>
  <si>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</si>
  <si>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</si>
  <si>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</si>
  <si>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</si>
  <si>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</si>
  <si>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</si>
  <si>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</si>
  <si>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</si>
  <si>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</si>
  <si>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</si>
  <si>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</si>
  <si>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</si>
  <si>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</si>
  <si>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</si>
  <si>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</si>
  <si>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</si>
  <si>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</si>
  <si>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</si>
  <si>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</si>
  <si>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</si>
  <si>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</si>
  <si>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</si>
  <si>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</si>
  <si>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</si>
  <si>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</si>
  <si>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</si>
  <si>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</si>
  <si>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</si>
  <si>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</si>
  <si>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</si>
  <si>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</si>
  <si>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</si>
  <si>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</si>
  <si>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</si>
  <si>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</si>
  <si>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</si>
  <si>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</si>
  <si>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</si>
  <si>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</si>
  <si>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</si>
  <si>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</si>
  <si>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</si>
  <si>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</si>
  <si>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</si>
  <si>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</si>
  <si>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</si>
  <si>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</si>
  <si>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</si>
  <si>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</si>
  <si>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</si>
  <si>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</si>
  <si>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</si>
  <si>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</si>
  <si>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</si>
  <si>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</si>
  <si>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</si>
  <si>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</si>
  <si>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</si>
  <si>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</si>
  <si>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</si>
  <si>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</si>
  <si>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</si>
  <si>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</si>
  <si>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</si>
  <si>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</si>
  <si>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</si>
  <si>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</si>
  <si>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</si>
  <si>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</si>
  <si>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</si>
  <si>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</si>
  <si>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</si>
  <si>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</si>
  <si>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</si>
  <si>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</si>
  <si>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</si>
  <si>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</si>
  <si>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</si>
  <si>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</si>
  <si>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</si>
  <si>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</si>
  <si>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</si>
  <si>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</si>
  <si>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</si>
  <si>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</si>
  <si>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</si>
  <si>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</si>
  <si>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</si>
  <si>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</si>
  <si>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</si>
  <si>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</si>
  <si>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</si>
  <si>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</si>
  <si>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</si>
  <si>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</si>
  <si>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</si>
  <si>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</si>
  <si>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</si>
  <si>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</si>
  <si>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</si>
  <si>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</si>
  <si>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</si>
  <si>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</si>
  <si>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</si>
  <si>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</si>
  <si>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</si>
  <si>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</si>
  <si>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</si>
  <si>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</si>
  <si>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</si>
  <si>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</si>
  <si>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</si>
  <si>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</si>
  <si>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</si>
  <si>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</si>
  <si>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</si>
  <si>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</si>
  <si>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</si>
  <si>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</si>
  <si>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</si>
  <si>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</si>
  <si>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</si>
  <si>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</si>
  <si>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</si>
  <si>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</si>
  <si>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</si>
  <si>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</si>
  <si>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</si>
  <si>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</si>
  <si>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</si>
  <si>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</si>
  <si>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</si>
  <si>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</si>
  <si>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</si>
  <si>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</si>
  <si>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</si>
  <si>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</si>
  <si>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</si>
  <si>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</si>
  <si>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</si>
  <si>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</si>
  <si>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</si>
  <si>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</si>
  <si>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</si>
  <si>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</si>
  <si>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</si>
  <si>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</si>
  <si>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</si>
  <si>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</si>
  <si>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</si>
  <si>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</si>
  <si>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</si>
  <si>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</si>
  <si>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</si>
  <si>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</si>
  <si>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</si>
  <si>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</si>
  <si>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</si>
  <si>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</si>
  <si>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</si>
  <si>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</si>
  <si>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</si>
  <si>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</si>
  <si>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</si>
  <si>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</si>
  <si>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</si>
  <si>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</si>
  <si>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</si>
  <si>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</si>
  <si>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</si>
  <si>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</si>
  <si>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</si>
  <si>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</si>
  <si>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</si>
  <si>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</si>
  <si>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</si>
  <si>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</si>
  <si>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</si>
  <si>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</si>
  <si>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</si>
  <si>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</si>
  <si>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</si>
  <si>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</si>
  <si>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</si>
  <si>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</si>
  <si>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</si>
  <si>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</si>
  <si>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</si>
  <si>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</si>
  <si>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</si>
  <si>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</si>
  <si>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</si>
  <si>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</si>
  <si>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</si>
  <si>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</si>
  <si>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</si>
  <si>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</si>
  <si>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</si>
  <si>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</si>
  <si>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</si>
  <si>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</si>
  <si>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</si>
  <si>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</si>
  <si>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</si>
  <si>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</si>
  <si>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</si>
  <si>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</si>
  <si>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</si>
  <si>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</si>
  <si>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</si>
  <si>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</si>
  <si>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</si>
  <si>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</si>
  <si>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</si>
  <si>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</si>
  <si>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</si>
  <si>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</si>
  <si>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</si>
  <si>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</si>
  <si>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</si>
  <si>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</si>
  <si>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</si>
  <si>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</si>
  <si>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</si>
  <si>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</si>
  <si>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</si>
  <si>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</si>
  <si>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</si>
  <si>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</si>
  <si>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</si>
  <si>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</si>
  <si>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</si>
  <si>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</si>
  <si>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</si>
  <si>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</si>
  <si>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</si>
  <si>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</si>
  <si>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</si>
  <si>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</si>
  <si>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</si>
  <si>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</si>
  <si>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</si>
  <si>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</si>
  <si>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</si>
  <si>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</si>
  <si>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</si>
  <si>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</si>
  <si>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</si>
  <si>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</si>
  <si>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</si>
  <si>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</si>
  <si>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</si>
  <si>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</si>
  <si>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</si>
  <si>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</si>
  <si>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</si>
  <si>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</si>
  <si>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</si>
  <si>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</si>
  <si>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</si>
  <si>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</si>
  <si>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</si>
  <si>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</si>
  <si>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</si>
  <si>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</si>
  <si>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</si>
  <si>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</si>
  <si>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</si>
  <si>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</si>
  <si>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</si>
  <si>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</si>
  <si>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</si>
  <si>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</si>
  <si>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</si>
  <si>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</si>
  <si>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</si>
  <si>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</si>
  <si>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</si>
  <si>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</si>
  <si>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</si>
  <si>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</si>
  <si>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</si>
  <si>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</si>
  <si>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</si>
  <si>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</si>
  <si>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</si>
  <si>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</si>
  <si>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</si>
  <si>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</si>
  <si>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</si>
  <si>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</si>
  <si>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</si>
  <si>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</si>
  <si>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</si>
  <si>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</si>
  <si>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</si>
  <si>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</si>
  <si>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</si>
  <si>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</si>
  <si>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</si>
  <si>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</si>
  <si>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</si>
  <si>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</si>
  <si>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</si>
  <si>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</si>
  <si>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</si>
  <si>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</si>
  <si>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</si>
  <si>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</si>
  <si>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</si>
  <si>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</si>
  <si>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</si>
  <si>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</si>
  <si>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</si>
  <si>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</si>
  <si>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</si>
  <si>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</si>
  <si>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</si>
  <si>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</si>
  <si>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</si>
  <si>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</si>
  <si>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</si>
  <si>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</si>
  <si>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</si>
  <si>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</si>
  <si>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</si>
  <si>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</si>
  <si>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</si>
  <si>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</si>
  <si>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</si>
  <si>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</si>
  <si>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</si>
  <si>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</si>
  <si>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</si>
  <si>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</si>
  <si>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</si>
  <si>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</si>
  <si>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</si>
  <si>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</si>
  <si>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</si>
  <si>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</si>
  <si>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</si>
  <si>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</si>
  <si>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</si>
  <si>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</si>
  <si>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</si>
  <si>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</si>
  <si>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</si>
  <si>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</si>
  <si>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</si>
  <si>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</si>
  <si>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</si>
  <si>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</si>
  <si>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</si>
  <si>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</si>
  <si>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</si>
  <si>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</si>
  <si>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</si>
  <si>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</si>
  <si>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</si>
  <si>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</si>
  <si>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</si>
  <si>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</si>
  <si>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</si>
  <si>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</si>
  <si>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</si>
  <si>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</si>
  <si>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</si>
  <si>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</si>
  <si>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</si>
  <si>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</si>
  <si>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</si>
  <si>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</si>
  <si>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</si>
  <si>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</si>
  <si>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</si>
  <si>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</si>
  <si>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</si>
  <si>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</si>
  <si>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</si>
  <si>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</si>
  <si>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</si>
  <si>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</si>
  <si>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</si>
  <si>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</si>
  <si>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</si>
  <si>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</si>
  <si>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</si>
  <si>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</si>
  <si>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</si>
  <si>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</si>
  <si>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</si>
  <si>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</si>
  <si>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</si>
  <si>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</si>
  <si>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</si>
  <si>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</si>
  <si>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</si>
  <si>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</si>
  <si>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</si>
  <si>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</si>
  <si>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</si>
  <si>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</si>
  <si>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</si>
  <si>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</si>
  <si>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</si>
  <si>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</si>
  <si>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</si>
  <si>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</si>
  <si>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</si>
  <si>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</si>
  <si>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</si>
  <si>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</si>
  <si>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</si>
  <si>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</si>
  <si>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</si>
  <si>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</si>
  <si>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</si>
  <si>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</si>
  <si>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</si>
  <si>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</si>
  <si>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</si>
  <si>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</si>
  <si>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</si>
  <si>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</si>
  <si>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</si>
  <si>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</si>
  <si>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</si>
  <si>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</si>
  <si>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</si>
  <si>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</si>
  <si>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</si>
  <si>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</si>
  <si>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</si>
  <si>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</si>
  <si>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</si>
  <si>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</si>
  <si>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</si>
  <si>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</si>
  <si>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</si>
  <si>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</si>
  <si>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</si>
  <si>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</si>
  <si>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</si>
  <si>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</si>
  <si>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</si>
  <si>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</si>
  <si>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</si>
  <si>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</si>
  <si>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</si>
  <si>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</si>
  <si>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</si>
  <si>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</si>
  <si>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</si>
  <si>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</si>
  <si>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</si>
  <si>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</si>
  <si>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</si>
  <si>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</si>
  <si>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</si>
  <si>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</si>
  <si>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</si>
  <si>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</si>
  <si>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</si>
  <si>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</si>
  <si>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</si>
  <si>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</si>
  <si>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</si>
  <si>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</si>
  <si>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</si>
  <si>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</si>
  <si>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</si>
  <si>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</si>
  <si>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</si>
  <si>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</si>
  <si>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</si>
  <si>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</si>
  <si>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</si>
  <si>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</si>
  <si>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</si>
  <si>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</si>
  <si>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</si>
  <si>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</si>
  <si>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</si>
  <si>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</si>
  <si>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</si>
  <si>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</si>
  <si>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</si>
  <si>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</si>
  <si>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</si>
  <si>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</si>
  <si>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</si>
  <si>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</si>
  <si>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</si>
  <si>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</si>
  <si>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</si>
  <si>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</si>
  <si>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</si>
  <si>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</si>
  <si>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</si>
  <si>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</si>
  <si>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</si>
  <si>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</si>
  <si>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</si>
  <si>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</si>
  <si>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</si>
  <si>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</si>
  <si>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</si>
  <si>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</si>
  <si>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</si>
  <si>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</si>
  <si>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</si>
  <si>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</si>
  <si>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</si>
  <si>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</si>
  <si>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</si>
  <si>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</si>
  <si>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</si>
  <si>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</si>
  <si>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</si>
  <si>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</si>
  <si>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</si>
  <si>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</si>
  <si>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</si>
  <si>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</si>
  <si>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</si>
  <si>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</si>
  <si>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</si>
  <si>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</si>
  <si>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</si>
  <si>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</si>
  <si>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</si>
  <si>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</si>
  <si>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</si>
  <si>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</si>
  <si>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</si>
  <si>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</si>
  <si>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</si>
  <si>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</si>
  <si>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</si>
  <si>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</si>
  <si>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</si>
  <si>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</si>
  <si>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</si>
  <si>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</si>
  <si>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</si>
  <si>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</si>
  <si>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</si>
  <si>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</si>
  <si>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</si>
  <si>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</si>
  <si>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</si>
  <si>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</si>
  <si>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</si>
  <si>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</si>
  <si>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</si>
  <si>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</si>
  <si>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</si>
  <si>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</si>
  <si>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</si>
  <si>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</si>
  <si>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</si>
  <si>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</si>
  <si>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</si>
  <si>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</si>
  <si>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</si>
  <si>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</si>
  <si>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</si>
  <si>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</si>
  <si>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</si>
  <si>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</si>
  <si>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</si>
  <si>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</si>
  <si>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</si>
  <si>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</si>
  <si>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</si>
  <si>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</si>
  <si>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</si>
  <si>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</si>
  <si>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</si>
  <si>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</si>
  <si>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</si>
  <si>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</si>
  <si>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</si>
  <si>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</si>
  <si>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</si>
  <si>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</si>
  <si>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</si>
  <si>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</si>
  <si>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</si>
  <si>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</si>
  <si>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</si>
  <si>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</si>
  <si>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</si>
  <si>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</si>
  <si>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</si>
  <si>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</si>
  <si>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</si>
  <si>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</si>
  <si>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</si>
  <si>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</si>
  <si>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</si>
  <si>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</si>
  <si>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</si>
  <si>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</si>
  <si>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</si>
  <si>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</si>
  <si>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</si>
  <si>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</si>
  <si>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</si>
  <si>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</si>
  <si>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</si>
  <si>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</si>
  <si>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</si>
  <si>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</si>
  <si>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</si>
  <si>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</si>
  <si>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</si>
  <si>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</si>
  <si>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</si>
  <si>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</si>
  <si>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</si>
  <si>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</si>
  <si>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</si>
  <si>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</si>
  <si>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</si>
  <si>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</si>
  <si>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</si>
  <si>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</si>
  <si>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</si>
  <si>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</si>
  <si>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</si>
  <si>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</si>
  <si>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</si>
  <si>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</si>
  <si>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</si>
  <si>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</si>
  <si>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</si>
  <si>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</si>
  <si>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</si>
  <si>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</si>
  <si>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</si>
  <si>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</si>
  <si>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</si>
  <si>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</si>
  <si>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</si>
  <si>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</si>
  <si>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</si>
  <si>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</si>
  <si>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</si>
  <si>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</si>
  <si>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</si>
  <si>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</si>
  <si>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</si>
  <si>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</si>
  <si>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</si>
  <si>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</si>
  <si>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</si>
  <si>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</si>
  <si>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</si>
  <si>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</si>
  <si>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</si>
  <si>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</si>
  <si>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</si>
  <si>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</si>
  <si>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</si>
  <si>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</si>
  <si>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</si>
  <si>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</si>
  <si>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</si>
  <si>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</si>
  <si>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</si>
  <si>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</si>
  <si>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</si>
  <si>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</si>
  <si>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</si>
  <si>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</si>
  <si>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</si>
  <si>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</si>
  <si>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</si>
  <si>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</si>
  <si>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</si>
  <si>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</si>
  <si>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</si>
  <si>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</si>
  <si>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</si>
  <si>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</si>
  <si>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</si>
  <si>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</si>
  <si>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</si>
  <si>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</si>
  <si>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</si>
  <si>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</si>
  <si>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</si>
  <si>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</si>
  <si>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</si>
  <si>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</si>
  <si>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</si>
  <si>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</si>
  <si>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</si>
  <si>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</si>
  <si>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</si>
  <si>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</si>
  <si>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</si>
  <si>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</si>
  <si>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</si>
  <si>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</si>
  <si>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</si>
  <si>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</si>
  <si>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</si>
  <si>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</si>
  <si>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</si>
  <si>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</si>
  <si>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</si>
  <si>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</si>
  <si>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</si>
  <si>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</si>
  <si>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</si>
  <si>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</si>
  <si>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</si>
  <si>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</si>
  <si>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</si>
  <si>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</si>
  <si>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</si>
  <si>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</si>
  <si>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</si>
  <si>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</si>
  <si>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</si>
  <si>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</si>
  <si>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</si>
  <si>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</si>
  <si>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</si>
  <si>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</si>
  <si>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</si>
  <si>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</si>
  <si>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</si>
  <si>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</si>
  <si>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</si>
  <si>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</si>
  <si>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</si>
  <si>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</si>
  <si>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</si>
  <si>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</si>
  <si>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</si>
  <si>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</si>
  <si>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</si>
  <si>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</si>
  <si>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</si>
  <si>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</si>
  <si>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</si>
  <si>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</si>
  <si>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</si>
  <si>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</si>
  <si>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</si>
  <si>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</si>
  <si>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</si>
  <si>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</si>
  <si>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</si>
  <si>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</si>
  <si>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</si>
  <si>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</si>
  <si>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</si>
  <si>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</si>
  <si>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</si>
  <si>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</si>
  <si>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</si>
  <si>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</si>
  <si>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</si>
  <si>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</si>
  <si>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</si>
  <si>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</si>
  <si>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</si>
  <si>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</si>
  <si>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</si>
  <si>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</si>
  <si>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</si>
  <si>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</si>
  <si>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</si>
  <si>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</si>
  <si>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</si>
  <si>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</si>
  <si>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</si>
  <si>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</si>
  <si>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</si>
  <si>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</si>
  <si>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</si>
  <si>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</si>
  <si>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</si>
  <si>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</si>
  <si>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</si>
  <si>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</si>
  <si>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</si>
  <si>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</si>
  <si>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</si>
  <si>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</si>
  <si>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</si>
  <si>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</si>
  <si>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</si>
  <si>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</si>
  <si>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</si>
  <si>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</si>
  <si>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</si>
  <si>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</si>
  <si>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</si>
  <si>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</si>
  <si>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</si>
  <si>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</si>
  <si>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</si>
  <si>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</si>
  <si>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</si>
  <si>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</si>
  <si>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</si>
  <si>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</si>
  <si>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</si>
  <si>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</si>
  <si>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</si>
  <si>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</si>
  <si>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</si>
  <si>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</si>
  <si>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</si>
  <si>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</si>
  <si>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</si>
  <si>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</si>
  <si>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</si>
  <si>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</si>
  <si>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</si>
  <si>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</si>
  <si>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</si>
  <si>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</si>
  <si>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</si>
  <si>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</si>
  <si>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</si>
  <si>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</si>
  <si>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</si>
  <si>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</si>
  <si>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</si>
  <si>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</si>
  <si>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</si>
  <si>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</si>
  <si>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</si>
  <si>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</si>
  <si>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</si>
  <si>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</si>
  <si>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</si>
  <si>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</si>
  <si>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</si>
  <si>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</si>
  <si>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</si>
  <si>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</si>
  <si>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</si>
  <si>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</si>
  <si>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</si>
  <si>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</si>
  <si>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</si>
  <si>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</si>
  <si>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</si>
  <si>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</si>
  <si>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</si>
  <si>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</si>
  <si>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</si>
  <si>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</si>
  <si>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</si>
  <si>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</si>
  <si>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</si>
  <si>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</si>
  <si>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</si>
  <si>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</si>
  <si>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</si>
  <si>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</si>
  <si>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</si>
  <si>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</si>
  <si>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</si>
  <si>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</si>
  <si>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</si>
  <si>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</si>
  <si>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</si>
  <si>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</si>
  <si>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</si>
  <si>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</si>
  <si>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</si>
  <si>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</si>
  <si>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</si>
  <si>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</si>
  <si>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</si>
  <si>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</si>
  <si>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</si>
  <si>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</si>
  <si>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</si>
  <si>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</si>
  <si>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</si>
  <si>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</si>
  <si>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</si>
  <si>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</si>
  <si>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</si>
  <si>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</si>
  <si>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</si>
  <si>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</si>
  <si>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</si>
  <si>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</si>
  <si>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</si>
  <si>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</si>
  <si>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</si>
  <si>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</si>
  <si>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</si>
  <si>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</si>
  <si>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</si>
  <si>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</si>
  <si>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</si>
  <si>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</si>
  <si>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</si>
  <si>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</si>
  <si>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</si>
  <si>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</si>
  <si>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</si>
  <si>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</si>
  <si>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</si>
  <si>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</si>
  <si>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</si>
  <si>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</si>
  <si>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</si>
  <si>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</si>
  <si>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</si>
  <si>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</si>
  <si>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</si>
  <si>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</si>
  <si>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</si>
  <si>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</si>
  <si>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</si>
  <si>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</si>
  <si>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</si>
  <si>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</si>
  <si>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</si>
  <si>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</si>
  <si>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</si>
  <si>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</si>
  <si>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</si>
  <si>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</si>
  <si>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</si>
  <si>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</si>
  <si>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</si>
  <si>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</si>
  <si>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</si>
  <si>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</si>
  <si>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</si>
  <si>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</si>
  <si>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</si>
  <si>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</si>
  <si>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</si>
  <si>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</si>
  <si>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</si>
  <si>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</si>
  <si>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</si>
  <si>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</si>
  <si>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</si>
  <si>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</si>
  <si>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</si>
  <si>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</si>
  <si>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</si>
  <si>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</si>
  <si>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</si>
  <si>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</si>
  <si>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</si>
  <si>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</si>
  <si>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</si>
  <si>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</si>
  <si>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</si>
  <si>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</si>
  <si>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</si>
  <si>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</si>
  <si>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</si>
  <si>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</si>
  <si>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</si>
  <si>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</si>
  <si>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</si>
  <si>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</si>
  <si>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</si>
  <si>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</si>
  <si>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</si>
  <si>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</si>
  <si>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</si>
  <si>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</si>
  <si>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</si>
  <si>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</si>
  <si>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</si>
  <si>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</si>
  <si>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</si>
  <si>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</si>
  <si>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</si>
  <si>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</si>
  <si>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</si>
  <si>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</si>
  <si>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</si>
  <si>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</si>
  <si>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</si>
  <si>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</si>
  <si>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</si>
  <si>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</si>
  <si>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</si>
  <si>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</si>
  <si>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</si>
  <si>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</si>
  <si>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</si>
  <si>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</si>
  <si>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</si>
  <si>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</si>
  <si>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</si>
  <si>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</si>
  <si>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</si>
  <si>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</si>
  <si>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</si>
  <si>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</si>
  <si>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</si>
  <si>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</si>
  <si>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</si>
  <si>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</si>
  <si>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</si>
  <si>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</si>
  <si>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</si>
  <si>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</si>
  <si>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</si>
  <si>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</si>
  <si>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</si>
  <si>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</si>
  <si>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</si>
  <si>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</si>
  <si>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</si>
  <si>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</si>
  <si>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</si>
  <si>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</si>
  <si>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</si>
  <si>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</si>
  <si>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</si>
  <si>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</si>
  <si>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</si>
  <si>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</si>
  <si>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</si>
  <si>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</si>
  <si>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</si>
  <si>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</si>
  <si>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</si>
  <si>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</si>
  <si>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</si>
  <si>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</si>
  <si>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</si>
  <si>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</si>
  <si>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</si>
  <si>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</si>
  <si>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</si>
  <si>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</si>
  <si>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</si>
  <si>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</si>
  <si>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</si>
  <si>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</si>
  <si>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</si>
  <si>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</si>
  <si>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</si>
  <si>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</si>
  <si>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</si>
  <si>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</si>
  <si>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</si>
  <si>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</si>
  <si>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</si>
  <si>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</si>
  <si>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</si>
  <si>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</si>
  <si>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</si>
  <si>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</si>
  <si>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</si>
  <si>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</si>
  <si>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</si>
  <si>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</si>
  <si>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</si>
  <si>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</si>
  <si>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</si>
  <si>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</si>
  <si>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</si>
  <si>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</si>
  <si>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</si>
  <si>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</si>
  <si>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</si>
  <si>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</si>
  <si>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</si>
  <si>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</si>
  <si>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</si>
  <si>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</si>
  <si>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</si>
  <si>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</si>
  <si>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</si>
  <si>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</si>
  <si>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</si>
  <si>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</si>
  <si>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</si>
  <si>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</si>
  <si>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</si>
  <si>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</si>
  <si>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</si>
  <si>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</si>
  <si>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</si>
  <si>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</si>
  <si>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</si>
  <si>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</si>
  <si>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</si>
  <si>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</si>
  <si>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</si>
  <si>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</si>
  <si>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</si>
  <si>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</si>
  <si>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</si>
  <si>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</si>
  <si>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</si>
  <si>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</si>
  <si>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</si>
  <si>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</si>
  <si>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</si>
  <si>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</si>
  <si>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</si>
  <si>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</si>
  <si>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</si>
  <si>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</si>
  <si>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</si>
  <si>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</si>
  <si>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</si>
  <si>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</si>
  <si>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</si>
  <si>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</si>
  <si>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</si>
  <si>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</si>
  <si>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</si>
  <si>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</si>
  <si>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</si>
  <si>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</si>
  <si>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</si>
  <si>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</si>
  <si>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</si>
  <si>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</si>
  <si>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</si>
  <si>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</si>
  <si>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</si>
  <si>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</si>
  <si>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</si>
  <si>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</si>
  <si>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</si>
  <si>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</si>
  <si>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</si>
  <si>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</si>
  <si>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</si>
  <si>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</si>
  <si>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</si>
  <si>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</si>
  <si>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</si>
  <si>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</si>
  <si>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</si>
  <si>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</si>
  <si>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</si>
  <si>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</si>
  <si>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</si>
  <si>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</si>
  <si>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</si>
  <si>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</si>
  <si>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</si>
  <si>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</si>
  <si>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</si>
  <si>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</si>
  <si>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</si>
  <si>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</si>
  <si>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</si>
  <si>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</si>
  <si>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</si>
  <si>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</si>
  <si>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</si>
  <si>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</si>
  <si>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</si>
  <si>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</si>
  <si>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</si>
  <si>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</si>
  <si>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</si>
  <si>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</si>
  <si>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</si>
  <si>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</si>
  <si>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</si>
  <si>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</si>
  <si>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</si>
  <si>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</si>
  <si>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</si>
  <si>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</si>
  <si>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</si>
  <si>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</si>
  <si>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</si>
  <si>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</si>
  <si>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</si>
  <si>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</si>
  <si>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</si>
  <si>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</si>
  <si>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</si>
  <si>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</si>
  <si>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</si>
  <si>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</si>
  <si>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</si>
  <si>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</si>
  <si>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</si>
  <si>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</si>
  <si>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</si>
  <si>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</si>
  <si>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</si>
  <si>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</si>
  <si>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</si>
  <si>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</si>
  <si>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</si>
  <si>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</si>
  <si>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</si>
  <si>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</si>
  <si>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</si>
  <si>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</si>
  <si>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</si>
  <si>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</si>
  <si>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</si>
  <si>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</si>
  <si>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</si>
  <si>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</si>
  <si>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</si>
  <si>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</si>
  <si>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</si>
  <si>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</si>
  <si>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</si>
  <si>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</si>
  <si>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</si>
  <si>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</si>
  <si>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</si>
  <si>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</si>
  <si>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</si>
  <si>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</si>
  <si>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</si>
  <si>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</si>
  <si>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</si>
  <si>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</si>
  <si>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</si>
  <si>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</si>
  <si>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</si>
  <si>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</si>
  <si>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</si>
  <si>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</si>
  <si>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</si>
  <si>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</si>
  <si>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</si>
  <si>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</si>
  <si>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</si>
  <si>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</si>
  <si>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</si>
  <si>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</si>
  <si>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</si>
  <si>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</si>
  <si>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</si>
  <si>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</si>
  <si>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</si>
  <si>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</si>
  <si>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</si>
  <si>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</si>
  <si>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</si>
  <si>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</si>
  <si>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</si>
  <si>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</si>
  <si>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</si>
  <si>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</si>
  <si>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</si>
  <si>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</si>
  <si>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</si>
  <si>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</si>
  <si>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</si>
  <si>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</si>
  <si>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</si>
  <si>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</si>
  <si>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</si>
  <si>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</si>
  <si>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</si>
  <si>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</si>
  <si>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</si>
  <si>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</si>
  <si>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</si>
  <si>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</si>
  <si>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</si>
  <si>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</si>
  <si>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</si>
  <si>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</si>
  <si>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</si>
  <si>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</si>
  <si>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</si>
  <si>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</si>
  <si>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</si>
  <si>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</si>
  <si>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</si>
  <si>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</si>
  <si>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</si>
  <si>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</si>
  <si>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</si>
  <si>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</si>
  <si>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</si>
  <si>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</si>
  <si>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</si>
  <si>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</si>
  <si>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</si>
  <si>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</si>
  <si>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</si>
  <si>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</si>
  <si>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</si>
  <si>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</si>
  <si>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</si>
  <si>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</si>
  <si>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</si>
  <si>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</si>
  <si>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</si>
  <si>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</si>
  <si>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</si>
  <si>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</si>
  <si>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</si>
  <si>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</si>
  <si>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</si>
  <si>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</si>
  <si>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</si>
  <si>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</si>
  <si>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</si>
  <si>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</si>
  <si>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</si>
  <si>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</si>
  <si>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</si>
  <si>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</si>
  <si>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</si>
  <si>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</si>
  <si>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</si>
  <si>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</si>
  <si>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</si>
  <si>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</si>
  <si>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</si>
  <si>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</si>
  <si>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</si>
  <si>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</si>
  <si>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</si>
  <si>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</si>
  <si>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</si>
  <si>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</si>
  <si>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</si>
  <si>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</si>
  <si>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</si>
  <si>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</si>
  <si>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</si>
  <si>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</si>
  <si>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</si>
  <si>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</si>
  <si>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</si>
  <si>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</si>
  <si>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</si>
  <si>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</si>
  <si>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</si>
  <si>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</si>
  <si>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</si>
  <si>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</si>
  <si>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</si>
  <si>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</si>
  <si>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</si>
  <si>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</si>
  <si>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</si>
  <si>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</si>
  <si>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</si>
  <si>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</si>
  <si>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</si>
  <si>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</si>
  <si>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</si>
  <si>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</si>
  <si>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</si>
  <si>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</si>
  <si>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</si>
  <si>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</si>
  <si>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</si>
  <si>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</si>
  <si>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</si>
  <si>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</si>
  <si>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</si>
  <si>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</si>
  <si>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</si>
  <si>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</si>
  <si>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</si>
  <si>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</si>
  <si>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</si>
  <si>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</si>
  <si>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</si>
  <si>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</si>
  <si>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</si>
  <si>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</si>
  <si>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</si>
  <si>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</si>
  <si>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</si>
  <si>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</si>
  <si>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</si>
  <si>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</si>
  <si>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</si>
  <si>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</si>
  <si>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</si>
  <si>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</si>
  <si>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</si>
  <si>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</si>
  <si>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</si>
  <si>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</si>
  <si>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</si>
  <si>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</si>
  <si>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</si>
  <si>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</si>
  <si>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</si>
  <si>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</si>
  <si>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</si>
  <si>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</si>
  <si>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</si>
  <si>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</si>
  <si>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</si>
  <si>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</si>
  <si>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</si>
  <si>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</si>
  <si>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</si>
  <si>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</si>
  <si>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</si>
  <si>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</si>
  <si>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</si>
  <si>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</si>
  <si>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</si>
  <si>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</si>
  <si>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</si>
  <si>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</si>
  <si>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</si>
  <si>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</si>
  <si>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</si>
  <si>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</si>
  <si>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</si>
  <si>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</si>
  <si>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</si>
  <si>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</si>
  <si>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</si>
  <si>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</si>
  <si>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</si>
  <si>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</si>
  <si>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</si>
  <si>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</si>
  <si>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</si>
  <si>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</si>
  <si>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</si>
  <si>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</si>
  <si>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</si>
  <si>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</si>
  <si>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</si>
  <si>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</si>
  <si>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</si>
  <si>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</si>
  <si>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</si>
  <si>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</si>
  <si>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</si>
  <si>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</si>
  <si>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</si>
  <si>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</si>
  <si>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</si>
  <si>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</si>
  <si>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</si>
  <si>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</si>
  <si>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</si>
  <si>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</si>
  <si>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</si>
  <si>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</si>
  <si>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</si>
  <si>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</si>
  <si>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</si>
  <si>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</si>
  <si>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</si>
  <si>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</si>
  <si>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</si>
  <si>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</si>
  <si>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</si>
  <si>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</si>
  <si>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</si>
  <si>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</si>
  <si>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</si>
  <si>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</si>
  <si>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</si>
  <si>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</si>
  <si>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</si>
  <si>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</si>
  <si>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</si>
  <si>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</si>
  <si>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</si>
  <si>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</si>
  <si>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</si>
  <si>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</si>
  <si>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</si>
  <si>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</si>
  <si>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</si>
  <si>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</si>
  <si>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</si>
  <si>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</si>
  <si>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</si>
  <si>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</si>
  <si>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</si>
  <si>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</si>
  <si>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</si>
  <si>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</si>
  <si>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</si>
  <si>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</si>
  <si>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</si>
  <si>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</si>
  <si>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</si>
  <si>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</si>
  <si>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</si>
  <si>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</si>
  <si>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</si>
  <si>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</si>
  <si>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</si>
  <si>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</si>
  <si>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</si>
  <si>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</si>
  <si>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</si>
  <si>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</si>
  <si>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</si>
  <si>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</si>
  <si>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</si>
  <si>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</si>
  <si>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</si>
  <si>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</si>
  <si>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</si>
  <si>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</si>
  <si>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</si>
  <si>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</si>
  <si>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</si>
  <si>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</si>
  <si>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</si>
  <si>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</si>
  <si>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</si>
  <si>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</si>
  <si>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</si>
  <si>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</si>
  <si>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</si>
  <si>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</si>
  <si>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</si>
  <si>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</si>
  <si>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</si>
  <si>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</si>
  <si>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</si>
  <si>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</si>
  <si>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</si>
  <si>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</si>
  <si>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</si>
  <si>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</si>
  <si>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</si>
  <si>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</si>
  <si>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</si>
  <si>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</si>
  <si>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</si>
  <si>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</si>
  <si>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</si>
  <si>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</si>
  <si>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</si>
  <si>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</si>
  <si>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</si>
  <si>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</si>
  <si>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</si>
  <si>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</si>
  <si>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</si>
  <si>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</si>
  <si>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</si>
  <si>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</si>
  <si>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</si>
  <si>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</si>
  <si>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</si>
  <si>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</si>
  <si>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</si>
  <si>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</si>
  <si>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</si>
  <si>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</si>
  <si>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</si>
  <si>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</si>
  <si>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</si>
  <si>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</si>
  <si>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</si>
  <si>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</si>
  <si>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</si>
  <si>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</si>
  <si>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</si>
  <si>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</si>
  <si>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</si>
  <si>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</si>
  <si>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</si>
  <si>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</si>
  <si>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</si>
  <si>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</si>
  <si>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</si>
  <si>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</si>
  <si>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</si>
  <si>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</si>
  <si>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</si>
  <si>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</si>
  <si>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</si>
  <si>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</si>
  <si>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</si>
  <si>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</si>
  <si>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</si>
  <si>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</si>
  <si>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</si>
  <si>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</si>
  <si>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</si>
  <si>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</si>
  <si>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</si>
  <si>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</si>
  <si>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</si>
  <si>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</si>
  <si>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</si>
  <si>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</si>
  <si>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</si>
  <si>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</si>
  <si>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</si>
  <si>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</si>
  <si>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</si>
  <si>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</si>
  <si>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</si>
  <si>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</si>
  <si>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</si>
  <si>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</si>
  <si>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</si>
  <si>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</si>
  <si>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</si>
  <si>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</si>
  <si>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</si>
  <si>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</si>
  <si>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</si>
  <si>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</si>
  <si>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</si>
  <si>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</si>
  <si>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</si>
  <si>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</si>
  <si>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</si>
  <si>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</si>
  <si>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</si>
  <si>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</si>
  <si>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</si>
  <si>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</si>
  <si>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</si>
  <si>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</si>
  <si>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</si>
  <si>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</si>
  <si>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</si>
  <si>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</si>
  <si>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</si>
  <si>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</si>
  <si>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</si>
  <si>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</si>
  <si>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</si>
  <si>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</si>
  <si>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</si>
  <si>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</si>
  <si>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</si>
  <si>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</si>
  <si>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</si>
  <si>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</si>
  <si>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</si>
  <si>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</si>
  <si>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</si>
  <si>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</si>
  <si>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</si>
  <si>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</si>
  <si>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</si>
  <si>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</si>
  <si>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</si>
  <si>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</si>
  <si>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</si>
  <si>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</si>
  <si>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</si>
  <si>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</si>
  <si>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</si>
  <si>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</si>
  <si>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</si>
  <si>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</si>
  <si>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</si>
  <si>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</si>
  <si>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</si>
  <si>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</si>
  <si>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</si>
  <si>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</si>
  <si>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</si>
  <si>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</si>
  <si>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</si>
  <si>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</si>
  <si>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</si>
  <si>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</si>
  <si>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</si>
  <si>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</si>
  <si>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</si>
  <si>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</si>
  <si>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</si>
  <si>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</si>
  <si>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</si>
  <si>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</si>
  <si>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</si>
  <si>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</si>
  <si>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</si>
  <si>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</si>
  <si>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</si>
  <si>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</si>
  <si>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</si>
  <si>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</si>
  <si>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</si>
  <si>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</si>
  <si>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</si>
  <si>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</si>
  <si>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</si>
  <si>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</si>
  <si>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</si>
  <si>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</si>
  <si>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</si>
  <si>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</si>
  <si>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</si>
  <si>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</si>
  <si>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</si>
  <si>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</si>
  <si>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</si>
  <si>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</si>
  <si>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</si>
  <si>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</si>
  <si>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</si>
  <si>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</si>
  <si>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</si>
  <si>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</si>
  <si>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</si>
  <si>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</si>
  <si>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</si>
  <si>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</si>
  <si>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</si>
  <si>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</si>
  <si>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</si>
  <si>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</si>
  <si>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</si>
  <si>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</si>
  <si>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</si>
  <si>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</si>
  <si>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</si>
  <si>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</si>
  <si>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</si>
  <si>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</si>
  <si>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</si>
  <si>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</si>
  <si>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</si>
  <si>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</si>
  <si>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</si>
  <si>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</si>
  <si>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</si>
  <si>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</si>
  <si>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</si>
  <si>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</si>
  <si>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</si>
  <si>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</si>
  <si>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</si>
  <si>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</si>
  <si>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</si>
  <si>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</si>
  <si>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</si>
  <si>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</si>
  <si>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</si>
  <si>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</si>
  <si>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</si>
  <si>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</si>
  <si>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</si>
  <si>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</si>
  <si>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</si>
  <si>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</si>
  <si>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</si>
  <si>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</si>
  <si>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</si>
  <si>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</si>
  <si>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</si>
  <si>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</si>
  <si>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</si>
  <si>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</si>
  <si>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</si>
  <si>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</si>
  <si>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</si>
  <si>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</si>
  <si>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</si>
  <si>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</si>
  <si>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</si>
  <si>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</si>
  <si>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</si>
  <si>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</si>
  <si>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</si>
  <si>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</si>
  <si>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</si>
  <si>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</si>
  <si>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</si>
  <si>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</si>
  <si>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</si>
  <si>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</si>
  <si>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</si>
  <si>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</si>
  <si>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</si>
  <si>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</si>
  <si>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</si>
  <si>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</si>
  <si>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</si>
  <si>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</si>
  <si>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</si>
  <si>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</si>
  <si>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</si>
  <si>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</si>
  <si>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</si>
  <si>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</si>
  <si>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</si>
  <si>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</si>
  <si>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</si>
  <si>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</si>
  <si>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</si>
  <si>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</si>
  <si>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</si>
  <si>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</si>
  <si>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</si>
  <si>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</si>
  <si>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</si>
  <si>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</si>
  <si>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</si>
  <si>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</si>
  <si>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</si>
  <si>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</si>
  <si>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</si>
  <si>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</si>
  <si>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</si>
  <si>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</si>
  <si>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</si>
  <si>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</si>
  <si>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</si>
  <si>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</si>
  <si>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</si>
  <si>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</si>
  <si>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</si>
  <si>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</si>
  <si>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</si>
  <si>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</si>
  <si>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</si>
  <si>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</si>
  <si>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</si>
  <si>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</si>
  <si>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</si>
  <si>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</si>
  <si>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</si>
  <si>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</si>
  <si>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</si>
  <si>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</si>
  <si>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</si>
  <si>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</si>
  <si>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</si>
  <si>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</si>
  <si>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</si>
  <si>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</si>
  <si>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</si>
  <si>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</si>
  <si>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</si>
  <si>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</si>
  <si>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</si>
  <si>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</si>
  <si>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</si>
  <si>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</si>
  <si>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</si>
  <si>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</si>
  <si>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</si>
  <si>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</si>
  <si>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</si>
  <si>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</si>
  <si>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</si>
  <si>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</si>
  <si>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</si>
  <si>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</si>
  <si>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</si>
  <si>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</si>
  <si>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</si>
  <si>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</si>
  <si>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</si>
  <si>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</si>
  <si>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</si>
  <si>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</si>
  <si>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</si>
  <si>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</si>
  <si>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</si>
  <si>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</si>
  <si>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</si>
  <si>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</si>
  <si>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</si>
  <si>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</si>
  <si>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</si>
  <si>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</si>
  <si>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</si>
  <si>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</si>
  <si>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</si>
  <si>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</si>
  <si>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</si>
  <si>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</si>
  <si>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</si>
  <si>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</si>
  <si>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</si>
  <si>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</si>
  <si>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</si>
  <si>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</si>
  <si>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</si>
  <si>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</si>
  <si>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</si>
  <si>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</si>
  <si>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</si>
  <si>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</si>
  <si>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</si>
  <si>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</si>
  <si>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</si>
  <si>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</si>
  <si>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</si>
  <si>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</si>
  <si>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</si>
  <si>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</si>
  <si>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</si>
  <si>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</si>
  <si>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</si>
  <si>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</si>
  <si>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</si>
  <si>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</si>
  <si>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</si>
  <si>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</si>
  <si>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</si>
  <si>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</si>
  <si>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</si>
  <si>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</si>
  <si>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</si>
  <si>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</si>
  <si>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</si>
  <si>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</si>
  <si>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</si>
  <si>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</si>
  <si>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</si>
  <si>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</si>
  <si>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</si>
  <si>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</si>
  <si>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</si>
  <si>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</si>
  <si>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</si>
  <si>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</si>
  <si>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</si>
  <si>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</si>
  <si>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</si>
  <si>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</si>
  <si>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</si>
  <si>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</si>
  <si>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</si>
  <si>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</si>
  <si>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</si>
  <si>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</si>
  <si>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</si>
  <si>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</si>
  <si>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</si>
  <si>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</si>
  <si>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</si>
  <si>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</si>
  <si>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</si>
  <si>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</si>
  <si>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</si>
  <si>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</si>
  <si>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</si>
  <si>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</si>
  <si>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</si>
  <si>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</si>
  <si>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</si>
  <si>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</si>
  <si>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</si>
  <si>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</si>
  <si>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</si>
  <si>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</si>
  <si>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</si>
  <si>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</si>
  <si>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</si>
  <si>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</si>
  <si>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</si>
  <si>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</si>
  <si>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</si>
  <si>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</si>
  <si>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</si>
  <si>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</si>
  <si>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</si>
  <si>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</si>
  <si>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</si>
  <si>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</si>
  <si>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</si>
  <si>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</si>
  <si>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</si>
  <si>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</si>
  <si>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</si>
  <si>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</si>
  <si>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</si>
  <si>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</si>
  <si>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</si>
  <si>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</si>
  <si>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</si>
  <si>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</si>
  <si>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</si>
  <si>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</si>
  <si>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</si>
  <si>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</si>
  <si>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</si>
  <si>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</si>
  <si>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</si>
  <si>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</si>
  <si>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</si>
  <si>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</si>
  <si>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</si>
  <si>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</si>
  <si>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</si>
  <si>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</si>
  <si>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</si>
  <si>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</si>
  <si>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</si>
  <si>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</si>
  <si>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</si>
  <si>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</si>
  <si>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</si>
  <si>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</si>
  <si>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</si>
  <si>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</si>
  <si>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</si>
  <si>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</si>
  <si>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</si>
  <si>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</si>
  <si>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</si>
  <si>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</si>
  <si>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</si>
  <si>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</si>
  <si>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</si>
  <si>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</si>
  <si>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</si>
  <si>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</si>
  <si>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</si>
  <si>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</si>
  <si>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</si>
  <si>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</si>
  <si>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</si>
  <si>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</si>
  <si>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</si>
  <si>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</si>
  <si>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</si>
  <si>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</si>
  <si>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</si>
  <si>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</si>
  <si>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</si>
  <si>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</si>
  <si>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</si>
  <si>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</si>
  <si>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</si>
  <si>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</si>
  <si>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</si>
  <si>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</si>
  <si>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</si>
  <si>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</si>
  <si>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</si>
  <si>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</si>
  <si>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</si>
  <si>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</si>
  <si>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</si>
  <si>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</si>
  <si>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</si>
  <si>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</si>
  <si>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</si>
  <si>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</si>
  <si>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</si>
  <si>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</si>
  <si>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</si>
  <si>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</si>
  <si>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</si>
  <si>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</si>
  <si>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</si>
  <si>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</si>
  <si>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</si>
  <si>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</si>
  <si>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</si>
  <si>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</si>
  <si>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</si>
  <si>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</si>
  <si>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</si>
  <si>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</si>
  <si>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</si>
  <si>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</si>
  <si>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</si>
  <si>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</si>
  <si>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</si>
  <si>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</si>
  <si>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</si>
  <si>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</si>
  <si>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</si>
  <si>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</si>
  <si>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</si>
  <si>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</si>
  <si>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</si>
  <si>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</si>
  <si>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</si>
  <si>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</si>
  <si>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</si>
  <si>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</si>
  <si>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</si>
  <si>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</si>
  <si>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</si>
  <si>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</si>
  <si>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</si>
  <si>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</si>
  <si>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</si>
  <si>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</si>
  <si>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</si>
  <si>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</si>
  <si>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</si>
  <si>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</si>
  <si>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</si>
  <si>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</si>
  <si>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</si>
  <si>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</si>
  <si>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</si>
  <si>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</si>
  <si>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</si>
  <si>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</si>
  <si>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</si>
  <si>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</si>
  <si>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</si>
  <si>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</si>
  <si>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</si>
  <si>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</si>
  <si>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</si>
  <si>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</si>
  <si>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</si>
  <si>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</si>
  <si>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</si>
  <si>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</si>
  <si>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</si>
  <si>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</si>
  <si>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</si>
  <si>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</si>
  <si>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</si>
  <si>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</si>
  <si>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</si>
  <si>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</si>
  <si>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</si>
  <si>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</si>
  <si>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</si>
  <si>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</si>
  <si>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</si>
  <si>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</si>
  <si>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</si>
  <si>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</si>
  <si>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</si>
  <si>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</si>
  <si>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</si>
  <si>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</si>
  <si>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</si>
  <si>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</si>
  <si>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</si>
  <si>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</si>
  <si>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</si>
  <si>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</si>
  <si>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</si>
  <si>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</si>
  <si>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</si>
  <si>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</si>
  <si>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</si>
  <si>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</si>
  <si>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</si>
  <si>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</si>
  <si>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</si>
  <si>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</si>
  <si>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</si>
  <si>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</si>
  <si>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</si>
  <si>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</si>
  <si>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</si>
  <si>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</si>
  <si>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</si>
  <si>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</si>
  <si>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</si>
  <si>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</si>
  <si>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</si>
  <si>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</si>
  <si>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</si>
  <si>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</si>
  <si>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</si>
  <si>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</si>
  <si>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</si>
  <si>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</si>
  <si>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</si>
  <si>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</si>
  <si>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</si>
  <si>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</si>
  <si>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</si>
  <si>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</si>
  <si>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</si>
  <si>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</si>
  <si>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</si>
  <si>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</si>
  <si>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</si>
  <si>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</si>
  <si>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</si>
  <si>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</si>
  <si>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</si>
  <si>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</si>
  <si>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</si>
  <si>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</si>
  <si>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</si>
  <si>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</si>
  <si>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</si>
  <si>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</si>
  <si>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</si>
  <si>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</si>
  <si>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</si>
  <si>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</si>
  <si>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</si>
  <si>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</si>
  <si>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</si>
  <si>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</si>
  <si>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</si>
  <si>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</si>
  <si>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</si>
  <si>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</si>
  <si>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</si>
  <si>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</si>
  <si>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</si>
  <si>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</si>
  <si>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</si>
  <si>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</si>
  <si>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</si>
  <si>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</si>
  <si>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</si>
  <si>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</si>
  <si>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</si>
  <si>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</si>
  <si>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</si>
  <si>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</si>
  <si>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</si>
  <si>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</si>
  <si>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</si>
  <si>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</si>
  <si>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</si>
  <si>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</si>
  <si>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</si>
  <si>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</si>
  <si>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</si>
  <si>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</si>
  <si>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</si>
  <si>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</si>
  <si>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</si>
  <si>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</si>
  <si>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</si>
  <si>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</si>
  <si>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</si>
  <si>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</si>
  <si>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</si>
  <si>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</si>
  <si>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</si>
  <si>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</si>
  <si>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</si>
  <si>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</si>
  <si>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</si>
  <si>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</si>
  <si>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</si>
  <si>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</si>
  <si>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</si>
  <si>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</si>
  <si>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</si>
  <si>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</si>
  <si>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</si>
  <si>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</si>
  <si>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</si>
  <si>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</si>
  <si>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</si>
  <si>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</si>
  <si>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</si>
  <si>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</si>
  <si>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</si>
  <si>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</si>
  <si>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</si>
  <si>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</si>
  <si>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</si>
  <si>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</si>
  <si>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</si>
  <si>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</si>
  <si>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</si>
  <si>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</si>
  <si>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</si>
  <si>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</si>
  <si>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</si>
  <si>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</si>
  <si>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</si>
  <si>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</si>
  <si>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</si>
  <si>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</si>
  <si>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</si>
  <si>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</si>
  <si>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</si>
  <si>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</si>
  <si>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</si>
  <si>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</si>
  <si>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</si>
  <si>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</si>
  <si>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</si>
  <si>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</si>
  <si>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</si>
  <si>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</si>
  <si>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</si>
  <si>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</si>
  <si>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</si>
  <si>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</si>
  <si>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</si>
  <si>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</si>
  <si>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</si>
  <si>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</si>
  <si>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</si>
  <si>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</si>
  <si>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</si>
  <si>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</si>
  <si>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</si>
  <si>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</si>
  <si>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</si>
  <si>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</si>
  <si>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</si>
  <si>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</si>
  <si>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</si>
  <si>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</si>
  <si>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</si>
  <si>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</si>
  <si>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</si>
  <si>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</si>
  <si>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</si>
  <si>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</si>
  <si>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</si>
  <si>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</si>
  <si>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</si>
  <si>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</si>
  <si>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</si>
  <si>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</si>
  <si>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</si>
  <si>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</si>
  <si>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</si>
  <si>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</si>
  <si>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</si>
  <si>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</si>
  <si>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</si>
  <si>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</si>
  <si>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</si>
  <si>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</si>
  <si>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</si>
  <si>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</si>
  <si>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</si>
  <si>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</si>
  <si>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</si>
  <si>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</si>
  <si>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</si>
  <si>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</si>
  <si>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</si>
  <si>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</si>
  <si>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</si>
  <si>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</si>
  <si>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</si>
  <si>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</si>
  <si>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</si>
  <si>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</si>
  <si>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</si>
  <si>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</si>
  <si>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</si>
  <si>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</si>
  <si>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</si>
  <si>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</si>
  <si>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</si>
  <si>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</si>
  <si>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</si>
  <si>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</si>
  <si>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</si>
  <si>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</si>
  <si>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</si>
  <si>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</si>
  <si>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</si>
  <si>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</si>
  <si>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</si>
  <si>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</si>
  <si>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</si>
  <si>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</si>
  <si>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</si>
  <si>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</si>
  <si>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</si>
  <si>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</si>
  <si>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</si>
  <si>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</si>
  <si>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</si>
  <si>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</si>
  <si>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</si>
  <si>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</si>
  <si>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</si>
  <si>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</si>
  <si>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</si>
  <si>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</si>
  <si>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</si>
  <si>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</si>
  <si>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</si>
  <si>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</si>
  <si>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</si>
  <si>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</si>
  <si>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</si>
  <si>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</si>
  <si>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</si>
  <si>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</si>
  <si>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</si>
  <si>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</si>
  <si>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</si>
  <si>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</si>
  <si>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</si>
  <si>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</si>
  <si>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</si>
  <si>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</si>
  <si>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</si>
  <si>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</si>
  <si>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</si>
  <si>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</si>
  <si>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</si>
  <si>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</si>
  <si>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</si>
  <si>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</si>
  <si>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</si>
  <si>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</si>
  <si>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</si>
  <si>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</si>
  <si>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</si>
  <si>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</si>
  <si>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</si>
  <si>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</si>
  <si>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</si>
  <si>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</si>
  <si>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</si>
  <si>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</si>
  <si>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</si>
  <si>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</si>
  <si>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</si>
  <si>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</si>
  <si>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</si>
  <si>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</si>
  <si>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</si>
  <si>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</si>
  <si>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</si>
  <si>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</si>
  <si>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</si>
  <si>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</si>
  <si>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</si>
  <si>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</si>
  <si>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</si>
  <si>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</si>
  <si>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</si>
  <si>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</si>
  <si>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</si>
  <si>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</si>
  <si>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</si>
  <si>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</si>
  <si>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</si>
  <si>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</si>
  <si>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</si>
  <si>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</si>
  <si>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</si>
  <si>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</si>
  <si>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</si>
  <si>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</si>
  <si>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</si>
  <si>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</si>
  <si>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</si>
  <si>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</si>
  <si>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</si>
  <si>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</si>
  <si>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</si>
  <si>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</si>
  <si>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</si>
  <si>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</si>
  <si>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</si>
  <si>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</si>
  <si>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</si>
  <si>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</si>
  <si>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</si>
  <si>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</si>
  <si>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</si>
  <si>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</si>
  <si>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</si>
  <si>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</si>
  <si>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</si>
  <si>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</si>
  <si>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</si>
  <si>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</si>
  <si>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</si>
  <si>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</si>
  <si>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</si>
  <si>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</si>
  <si>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</si>
  <si>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</si>
  <si>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</si>
  <si>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</si>
  <si>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</si>
  <si>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</si>
  <si>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</si>
  <si>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</si>
  <si>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</si>
  <si>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</si>
  <si>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</si>
  <si>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</si>
  <si>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</si>
  <si>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</si>
  <si>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</si>
  <si>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</si>
  <si>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</si>
  <si>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</si>
  <si>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</si>
  <si>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</si>
  <si>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</si>
  <si>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</si>
  <si>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</si>
  <si>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</si>
  <si>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</si>
  <si>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</si>
  <si>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</si>
  <si>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</si>
  <si>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</si>
  <si>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</si>
  <si>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</si>
  <si>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</si>
  <si>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</si>
  <si>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</si>
  <si>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</si>
  <si>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</si>
  <si>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</si>
  <si>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</si>
  <si>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</si>
  <si>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</si>
  <si>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</si>
  <si>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</si>
  <si>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</si>
  <si>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</si>
  <si>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</si>
  <si>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</si>
  <si>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</si>
  <si>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</si>
  <si>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</si>
  <si>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</si>
  <si>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</si>
  <si>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</si>
  <si>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</si>
  <si>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</si>
  <si>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</si>
  <si>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</si>
  <si>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</si>
  <si>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</si>
  <si>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</si>
  <si>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</si>
  <si>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</si>
  <si>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</si>
  <si>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</si>
  <si>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</si>
  <si>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</si>
  <si>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</si>
  <si>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</si>
  <si>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</si>
  <si>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</si>
  <si>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</si>
  <si>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</si>
  <si>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</si>
  <si>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</si>
  <si>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</si>
  <si>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</si>
  <si>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</si>
  <si>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</si>
  <si>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</si>
  <si>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</si>
  <si>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</si>
  <si>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</si>
  <si>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</si>
  <si>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</si>
  <si>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</si>
  <si>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</si>
  <si>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</si>
  <si>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</si>
  <si>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</si>
  <si>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</si>
  <si>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</si>
  <si>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</si>
  <si>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</si>
  <si>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</si>
  <si>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</si>
  <si>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</si>
  <si>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</si>
  <si>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</si>
  <si>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</si>
  <si>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</si>
  <si>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</si>
  <si>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</si>
  <si>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</si>
  <si>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</si>
  <si>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</si>
  <si>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</si>
  <si>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</si>
  <si>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</si>
  <si>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</si>
  <si>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</si>
  <si>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</si>
  <si>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</si>
  <si>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</si>
  <si>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</si>
  <si>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</si>
  <si>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</si>
  <si>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</si>
  <si>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</si>
  <si>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</si>
  <si>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</si>
  <si>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</si>
  <si>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</si>
  <si>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</si>
  <si>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</si>
  <si>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</si>
  <si>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</si>
  <si>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</si>
  <si>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</si>
  <si>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</si>
  <si>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</si>
  <si>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</si>
  <si>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</si>
  <si>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</si>
  <si>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</si>
  <si>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</si>
  <si>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</si>
  <si>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</si>
  <si>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</si>
  <si>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</si>
  <si>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</si>
  <si>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</si>
  <si>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</si>
  <si>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</si>
  <si>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</si>
  <si>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</si>
  <si>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</si>
  <si>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</si>
  <si>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</si>
  <si>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</si>
  <si>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</si>
  <si>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</si>
  <si>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</si>
  <si>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</si>
  <si>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</si>
  <si>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</si>
  <si>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</si>
  <si>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</si>
  <si>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</si>
  <si>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</si>
  <si>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</si>
  <si>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</si>
  <si>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</si>
  <si>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</si>
  <si>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</si>
  <si>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</si>
  <si>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</si>
  <si>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</si>
  <si>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</si>
  <si>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</si>
  <si>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</si>
  <si>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</si>
  <si>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</si>
  <si>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</si>
  <si>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</si>
  <si>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</si>
  <si>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</si>
  <si>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</si>
  <si>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</si>
  <si>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</si>
  <si>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</si>
  <si>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</si>
  <si>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</si>
  <si>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</si>
  <si>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</si>
  <si>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</si>
  <si>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</si>
  <si>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</si>
  <si>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</si>
  <si>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</si>
  <si>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</si>
  <si>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</si>
  <si>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</si>
  <si>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</si>
  <si>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</si>
  <si>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</si>
  <si>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</si>
  <si>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</si>
  <si>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</si>
  <si>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</si>
  <si>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</si>
  <si>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</si>
  <si>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</si>
  <si>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</si>
  <si>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</si>
  <si>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</si>
  <si>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</si>
  <si>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</si>
  <si>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</si>
  <si>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</si>
  <si>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</si>
  <si>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</si>
  <si>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</si>
  <si>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</si>
  <si>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</si>
  <si>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</si>
  <si>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</si>
  <si>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</si>
  <si>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</si>
  <si>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</si>
  <si>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</si>
  <si>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</si>
  <si>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</si>
  <si>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</si>
  <si>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</si>
  <si>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</si>
  <si>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</si>
  <si>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</si>
  <si>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</si>
  <si>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</si>
  <si>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</si>
  <si>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</si>
  <si>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</si>
  <si>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</si>
  <si>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</si>
  <si>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</si>
  <si>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</si>
  <si>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</si>
  <si>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</si>
  <si>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</si>
  <si>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</si>
  <si>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</si>
  <si>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</si>
  <si>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</si>
  <si>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</si>
  <si>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</si>
  <si>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</si>
  <si>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</si>
  <si>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</si>
  <si>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</si>
  <si>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</si>
  <si>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</si>
  <si>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</si>
  <si>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</si>
  <si>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</si>
  <si>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</si>
  <si>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</si>
  <si>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</si>
  <si>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</si>
  <si>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</si>
  <si>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</si>
  <si>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</si>
  <si>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</si>
  <si>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</si>
  <si>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</si>
  <si>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</si>
  <si>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</si>
  <si>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</si>
  <si>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</si>
  <si>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</si>
  <si>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</si>
  <si>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</si>
  <si>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</si>
  <si>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</si>
  <si>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</si>
  <si>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</si>
  <si>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</si>
  <si>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</si>
  <si>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</si>
  <si>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</si>
  <si>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</si>
  <si>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</si>
  <si>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</si>
  <si>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</si>
  <si>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</si>
  <si>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</si>
  <si>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</si>
  <si>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</si>
  <si>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</si>
  <si>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</si>
  <si>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</si>
  <si>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</si>
  <si>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</si>
  <si>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</si>
  <si>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</si>
  <si>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</si>
  <si>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</si>
  <si>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</si>
  <si>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</si>
  <si>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</si>
  <si>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</si>
  <si>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</si>
  <si>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</si>
  <si>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</si>
  <si>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</si>
  <si>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</si>
  <si>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</si>
  <si>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</si>
  <si>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</si>
  <si>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</si>
  <si>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</si>
  <si>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</si>
  <si>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</si>
  <si>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</si>
  <si>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</si>
  <si>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</si>
  <si>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</si>
  <si>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</si>
  <si>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</si>
  <si>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</si>
  <si>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</si>
  <si>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</si>
  <si>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</si>
  <si>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</si>
  <si>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</si>
  <si>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</si>
  <si>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</si>
  <si>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</si>
  <si>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</si>
  <si>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</si>
  <si>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</si>
  <si>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</si>
  <si>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</si>
  <si>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</si>
  <si>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</si>
  <si>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</si>
  <si>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</si>
  <si>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</si>
  <si>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</si>
  <si>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</si>
  <si>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</si>
  <si>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</si>
  <si>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</si>
  <si>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</si>
  <si>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</si>
  <si>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</si>
  <si>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</si>
  <si>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</si>
  <si>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</si>
  <si>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</si>
  <si>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</si>
  <si>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</si>
  <si>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</si>
  <si>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</si>
  <si>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</si>
  <si>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</si>
  <si>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</si>
  <si>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</si>
  <si>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</si>
  <si>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</si>
  <si>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</si>
  <si>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</si>
  <si>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</si>
  <si>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</si>
  <si>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</si>
  <si>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</si>
  <si>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</si>
  <si>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</si>
  <si>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</si>
  <si>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</si>
  <si>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</si>
  <si>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</si>
  <si>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</si>
  <si>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</si>
  <si>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</si>
  <si>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</si>
  <si>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</si>
  <si>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</si>
  <si>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</si>
  <si>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</si>
  <si>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</si>
  <si>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</si>
  <si>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</si>
  <si>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</si>
  <si>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</si>
  <si>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</si>
  <si>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</si>
  <si>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</si>
  <si>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</si>
  <si>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</si>
  <si>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</si>
  <si>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</si>
  <si>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</si>
  <si>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</si>
  <si>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</si>
  <si>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</si>
  <si>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</si>
  <si>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</si>
  <si>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</si>
  <si>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</si>
  <si>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</si>
  <si>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</si>
  <si>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</si>
  <si>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</si>
  <si>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</si>
  <si>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</si>
  <si>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</si>
  <si>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</si>
  <si>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</si>
  <si>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</si>
  <si>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</si>
  <si>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</si>
  <si>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</si>
  <si>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</si>
  <si>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</si>
  <si>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</si>
  <si>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</si>
  <si>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</si>
  <si>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</si>
  <si>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</si>
  <si>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</si>
  <si>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</si>
  <si>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</si>
  <si>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</si>
  <si>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</si>
  <si>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</si>
  <si>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</si>
  <si>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</si>
  <si>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</si>
  <si>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</si>
  <si>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</si>
  <si>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</si>
  <si>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</si>
  <si>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</si>
  <si>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</si>
  <si>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</si>
  <si>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</si>
  <si>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</si>
  <si>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</si>
  <si>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</si>
  <si>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</si>
  <si>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</si>
  <si>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</si>
  <si>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</si>
  <si>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</si>
  <si>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</si>
  <si>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</si>
  <si>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</si>
  <si>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</si>
  <si>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</si>
  <si>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</si>
  <si>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</si>
  <si>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</si>
  <si>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</si>
  <si>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</si>
  <si>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</si>
  <si>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</si>
  <si>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</si>
  <si>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</si>
  <si>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</si>
  <si>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</si>
  <si>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</si>
  <si>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</si>
  <si>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</si>
  <si>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</si>
  <si>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</si>
  <si>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</si>
  <si>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</si>
  <si>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</si>
  <si>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</si>
  <si>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</si>
  <si>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</si>
  <si>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</si>
  <si>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</si>
  <si>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</si>
  <si>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</si>
  <si>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</si>
  <si>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</si>
  <si>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</si>
  <si>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</si>
  <si>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</si>
  <si>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</si>
  <si>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</si>
  <si>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</si>
  <si>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</si>
  <si>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</si>
  <si>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</si>
  <si>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</si>
  <si>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</si>
  <si>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</si>
  <si>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</si>
  <si>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</si>
  <si>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</si>
  <si>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</si>
  <si>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</si>
  <si>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</si>
  <si>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</si>
  <si>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</si>
  <si>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</si>
  <si>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</si>
  <si>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</si>
  <si>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</si>
  <si>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</si>
  <si>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</si>
  <si>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</si>
  <si>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</si>
  <si>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</si>
  <si>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</si>
  <si>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</si>
  <si>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</si>
  <si>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</si>
  <si>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</si>
  <si>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</si>
  <si>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</si>
  <si>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</si>
  <si>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</si>
  <si>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</si>
  <si>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</si>
  <si>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</si>
  <si>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</si>
  <si>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</si>
  <si>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</si>
  <si>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</si>
  <si>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</si>
  <si>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</si>
  <si>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</si>
  <si>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</si>
  <si>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</si>
  <si>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</si>
  <si>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</si>
  <si>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</si>
  <si>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</si>
  <si>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</si>
  <si>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</si>
  <si>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</si>
  <si>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</si>
  <si>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</si>
  <si>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</si>
  <si>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</si>
  <si>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</si>
  <si>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</si>
  <si>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</si>
  <si>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</si>
  <si>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</si>
  <si>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</si>
  <si>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</si>
  <si>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</si>
  <si>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</si>
  <si>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</si>
  <si>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</si>
  <si>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</si>
  <si>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</si>
  <si>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</si>
  <si>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</si>
  <si>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</si>
  <si>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</si>
  <si>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</si>
  <si>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</si>
  <si>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</si>
  <si>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</si>
  <si>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</si>
  <si>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</si>
  <si>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</si>
  <si>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</si>
  <si>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</si>
  <si>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</si>
  <si>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</si>
  <si>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</si>
  <si>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</si>
  <si>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</si>
  <si>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</si>
  <si>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</si>
  <si>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</si>
  <si>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</si>
  <si>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</si>
  <si>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</si>
  <si>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</si>
  <si>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</si>
  <si>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</si>
  <si>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</si>
  <si>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</si>
  <si>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</si>
  <si>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</si>
  <si>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</si>
  <si>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</si>
  <si>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</si>
  <si>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</si>
  <si>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</si>
  <si>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</si>
  <si>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</si>
  <si>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</si>
  <si>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</si>
  <si>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</si>
  <si>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</si>
  <si>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</si>
  <si>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</si>
  <si>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</si>
  <si>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</si>
  <si>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</si>
  <si>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</si>
  <si>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</si>
  <si>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</si>
  <si>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</si>
  <si>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</si>
  <si>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</si>
  <si>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</si>
  <si>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</si>
  <si>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</si>
  <si>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</si>
  <si>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</si>
  <si>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</si>
  <si>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</si>
  <si>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</si>
  <si>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</si>
  <si>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</si>
  <si>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</si>
  <si>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</si>
  <si>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</si>
  <si>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</si>
  <si>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</si>
  <si>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</si>
  <si>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</si>
  <si>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</si>
  <si>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</si>
  <si>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</si>
  <si>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</si>
  <si>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</si>
  <si>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</si>
  <si>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</si>
  <si>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</si>
  <si>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</si>
  <si>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</si>
  <si>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</si>
  <si>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</si>
  <si>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</si>
  <si>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</si>
  <si>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</si>
  <si>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</si>
  <si>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</si>
  <si>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</si>
  <si>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</si>
  <si>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</si>
  <si>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</si>
  <si>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</si>
  <si>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</si>
  <si>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</si>
  <si>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</si>
  <si>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</si>
  <si>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</si>
  <si>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</si>
  <si>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</si>
  <si>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</si>
  <si>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</si>
  <si>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</si>
  <si>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</si>
  <si>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</si>
  <si>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</si>
  <si>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</si>
  <si>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</si>
  <si>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</si>
  <si>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</si>
  <si>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</si>
  <si>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</si>
  <si>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</si>
  <si>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</si>
  <si>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</si>
  <si>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</si>
  <si>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</si>
  <si>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</si>
  <si>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</si>
  <si>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</si>
  <si>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</si>
  <si>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</si>
  <si>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</si>
  <si>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</si>
  <si>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</si>
  <si>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</si>
  <si>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</si>
  <si>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</si>
  <si>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</si>
  <si>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</si>
  <si>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</si>
  <si>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</si>
  <si>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</si>
  <si>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</si>
  <si>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</si>
  <si>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</si>
  <si>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</si>
  <si>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</si>
  <si>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</si>
  <si>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</si>
  <si>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</si>
  <si>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</si>
  <si>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</si>
  <si>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</si>
  <si>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</si>
  <si>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</si>
  <si>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</si>
  <si>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</si>
  <si>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</si>
  <si>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</si>
  <si>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</si>
  <si>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</si>
  <si>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</si>
  <si>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</si>
  <si>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</si>
  <si>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</si>
  <si>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</si>
  <si>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</si>
  <si>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</si>
  <si>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</si>
  <si>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</si>
  <si>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</si>
  <si>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</si>
  <si>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</si>
  <si>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</si>
  <si>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</si>
  <si>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</si>
  <si>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</si>
  <si>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</si>
  <si>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</si>
  <si>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</si>
  <si>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</si>
  <si>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</si>
  <si>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</si>
  <si>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</si>
  <si>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</si>
  <si>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</si>
  <si>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</si>
  <si>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</si>
  <si>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</si>
  <si>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</si>
  <si>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</si>
  <si>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</si>
  <si>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</si>
  <si>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</si>
  <si>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</si>
  <si>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</si>
  <si>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</si>
  <si>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</si>
  <si>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</si>
  <si>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</si>
  <si>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</si>
  <si>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</si>
  <si>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</si>
  <si>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</si>
  <si>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</si>
  <si>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</si>
  <si>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</si>
  <si>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</si>
  <si>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</si>
  <si>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</si>
  <si>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</si>
  <si>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</si>
  <si>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</si>
  <si>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</si>
  <si>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</si>
  <si>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</si>
  <si>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</si>
  <si>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</si>
  <si>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</si>
  <si>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</si>
  <si>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</si>
  <si>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</si>
  <si>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</si>
  <si>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</si>
  <si>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</si>
  <si>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</si>
  <si>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</si>
  <si>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</si>
  <si>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</si>
  <si>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</si>
  <si>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</si>
  <si>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</si>
  <si>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</si>
  <si>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</si>
  <si>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</si>
  <si>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</si>
  <si>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</si>
  <si>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</si>
  <si>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</si>
  <si>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</si>
  <si>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</si>
  <si>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</si>
  <si>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</si>
  <si>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</si>
  <si>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</si>
  <si>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</si>
  <si>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</si>
  <si>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</si>
  <si>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</si>
  <si>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</si>
  <si>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</si>
  <si>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</si>
  <si>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</si>
  <si>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</si>
  <si>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</si>
  <si>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</si>
  <si>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</si>
  <si>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</si>
  <si>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</si>
  <si>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</si>
  <si>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</si>
  <si>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</si>
  <si>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</si>
  <si>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</si>
  <si>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</si>
  <si>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</si>
  <si>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</si>
  <si>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</si>
  <si>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</si>
  <si>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</si>
  <si>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</si>
  <si>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</si>
  <si>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</si>
  <si>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</si>
  <si>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</si>
  <si>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</si>
  <si>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</si>
  <si>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</si>
  <si>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</si>
  <si>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</si>
  <si>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</si>
  <si>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</si>
  <si>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</si>
  <si>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</si>
  <si>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</si>
  <si>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</si>
  <si>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</si>
  <si>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</si>
  <si>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</si>
  <si>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</si>
  <si>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</si>
  <si>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</si>
  <si>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</si>
  <si>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</si>
  <si>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</si>
  <si>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</si>
  <si>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</si>
  <si>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</si>
  <si>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</si>
  <si>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</si>
  <si>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</si>
  <si>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</si>
  <si>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</si>
  <si>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</si>
  <si>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</si>
  <si>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</si>
  <si>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</si>
  <si>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</si>
  <si>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</si>
  <si>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</si>
  <si>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</si>
  <si>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</si>
  <si>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</si>
  <si>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</si>
  <si>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</si>
  <si>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</si>
  <si>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</si>
  <si>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</si>
  <si>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</si>
  <si>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</si>
  <si>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</si>
  <si>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</si>
  <si>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</si>
  <si>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</si>
  <si>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</si>
  <si>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</si>
  <si>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</si>
  <si>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</si>
  <si>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</si>
  <si>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</si>
  <si>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</si>
  <si>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</si>
  <si>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</si>
  <si>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</si>
  <si>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</si>
  <si>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</si>
  <si>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</si>
  <si>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</si>
  <si>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</si>
  <si>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</si>
  <si>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</si>
  <si>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</si>
  <si>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</si>
  <si>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</si>
  <si>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</si>
  <si>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</si>
  <si>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</si>
  <si>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</si>
  <si>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</si>
  <si>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</si>
  <si>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</si>
  <si>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</si>
  <si>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</si>
  <si>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</si>
  <si>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</si>
  <si>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</si>
  <si>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</si>
  <si>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</si>
  <si>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</si>
  <si>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</si>
  <si>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</si>
  <si>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</si>
  <si>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</si>
  <si>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</si>
  <si>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</si>
  <si>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</si>
  <si>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</si>
  <si>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</si>
  <si>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</si>
  <si>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</si>
  <si>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</si>
  <si>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</si>
  <si>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</si>
  <si>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</si>
  <si>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</si>
  <si>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</si>
  <si>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</si>
  <si>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</si>
  <si>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</si>
  <si>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</si>
  <si>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</si>
  <si>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</si>
  <si>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</si>
  <si>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</si>
  <si>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</si>
  <si>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</si>
  <si>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</si>
  <si>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</si>
  <si>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</si>
  <si>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</si>
  <si>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</si>
  <si>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</si>
  <si>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</si>
  <si>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</si>
  <si>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</si>
  <si>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</si>
  <si>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</si>
  <si>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</si>
  <si>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</si>
  <si>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</si>
  <si>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</si>
  <si>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</si>
  <si>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</si>
  <si>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</si>
  <si>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</si>
  <si>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</si>
  <si>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</si>
  <si>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</si>
  <si>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</si>
  <si>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</si>
  <si>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</si>
  <si>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</si>
  <si>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</si>
  <si>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</si>
  <si>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</si>
  <si>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</si>
  <si>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</si>
  <si>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</si>
  <si>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</si>
  <si>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</si>
  <si>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</si>
  <si>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</si>
  <si>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</si>
  <si>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</si>
  <si>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</si>
  <si>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</si>
  <si>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</si>
  <si>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</si>
  <si>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</si>
  <si>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</si>
  <si>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</si>
  <si>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</si>
  <si>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</si>
  <si>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</si>
  <si>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</si>
  <si>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</si>
  <si>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</si>
  <si>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</si>
  <si>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</si>
  <si>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</si>
  <si>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</si>
  <si>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</si>
  <si>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</si>
  <si>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</si>
  <si>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</si>
  <si>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</si>
  <si>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</si>
  <si>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</si>
  <si>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</si>
  <si>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</si>
  <si>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</si>
  <si>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</si>
  <si>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</si>
  <si>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</si>
  <si>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</si>
  <si>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</si>
  <si>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</si>
  <si>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</si>
  <si>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</si>
  <si>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</si>
  <si>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</si>
  <si>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</si>
  <si>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</si>
  <si>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</si>
  <si>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</si>
  <si>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</si>
  <si>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</si>
  <si>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</si>
  <si>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</si>
  <si>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</si>
  <si>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</si>
  <si>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</si>
  <si>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</si>
  <si>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</si>
  <si>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</si>
  <si>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</si>
  <si>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</si>
  <si>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</si>
  <si>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</si>
  <si>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</si>
  <si>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</si>
  <si>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</si>
  <si>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</si>
  <si>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</si>
  <si>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</si>
  <si>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</si>
  <si>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</si>
  <si>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</si>
  <si>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</si>
  <si>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</si>
  <si>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</si>
  <si>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</si>
  <si>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</si>
  <si>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</si>
  <si>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</si>
  <si>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</si>
  <si>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</si>
  <si>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</si>
  <si>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</si>
  <si>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</si>
  <si>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</si>
  <si>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</si>
  <si>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</si>
  <si>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</si>
  <si>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</si>
  <si>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</si>
  <si>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</si>
  <si>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</si>
  <si>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</si>
  <si>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</si>
  <si>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</si>
  <si>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</si>
  <si>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</si>
  <si>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</si>
  <si>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</si>
  <si>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</si>
  <si>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</si>
  <si>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</si>
  <si>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</si>
  <si>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</si>
  <si>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</si>
  <si>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</si>
  <si>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</si>
  <si>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</si>
  <si>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</si>
  <si>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</si>
  <si>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</si>
  <si>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</si>
  <si>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</si>
  <si>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</si>
  <si>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</si>
  <si>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</si>
  <si>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</si>
  <si>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</si>
  <si>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</si>
  <si>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</si>
  <si>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</si>
  <si>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</si>
  <si>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</si>
  <si>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</si>
  <si>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</si>
  <si>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</si>
  <si>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</si>
  <si>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</si>
  <si>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</si>
  <si>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</si>
  <si>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</si>
  <si>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</si>
  <si>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</si>
  <si>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</si>
  <si>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</si>
  <si>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</si>
  <si>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</si>
  <si>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</si>
  <si>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</si>
  <si>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</si>
  <si>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</si>
  <si>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</si>
  <si>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</si>
  <si>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</si>
  <si>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</si>
  <si>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</si>
  <si>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</si>
  <si>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</si>
  <si>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</si>
  <si>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</si>
  <si>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</si>
  <si>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</si>
  <si>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</si>
  <si>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</si>
  <si>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</si>
  <si>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</si>
  <si>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</si>
  <si>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</si>
  <si>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</si>
  <si>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</si>
  <si>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</si>
  <si>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</si>
  <si>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</si>
  <si>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</si>
  <si>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</si>
  <si>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</si>
  <si>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</si>
  <si>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</si>
  <si>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</si>
  <si>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</si>
  <si>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</si>
  <si>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</si>
  <si>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</si>
  <si>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</si>
  <si>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</si>
  <si>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</si>
  <si>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</si>
  <si>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</si>
  <si>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</si>
  <si>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</si>
  <si>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</si>
  <si>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</si>
  <si>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</si>
  <si>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</si>
  <si>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</si>
  <si>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</si>
  <si>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</si>
  <si>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</si>
  <si>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</si>
  <si>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</si>
  <si>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</si>
  <si>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</si>
  <si>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</si>
  <si>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</si>
  <si>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</si>
  <si>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</si>
  <si>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</si>
  <si>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</si>
  <si>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</si>
  <si>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</si>
  <si>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</si>
  <si>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</si>
  <si>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</si>
  <si>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</si>
  <si>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</si>
  <si>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</si>
  <si>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</si>
  <si>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</si>
  <si>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</si>
  <si>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</si>
  <si>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</si>
  <si>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</si>
  <si>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</si>
  <si>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</si>
  <si>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</si>
  <si>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</si>
  <si>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</si>
  <si>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</si>
  <si>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</si>
  <si>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</si>
  <si>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</si>
  <si>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</si>
  <si>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</si>
  <si>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</si>
  <si>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</si>
  <si>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</si>
  <si>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</si>
  <si>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</si>
  <si>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</si>
  <si>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</si>
  <si>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</si>
  <si>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</si>
  <si>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</si>
  <si>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</si>
  <si>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</si>
  <si>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</si>
  <si>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</si>
  <si>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</si>
  <si>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</si>
  <si>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</si>
  <si>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</si>
  <si>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</si>
  <si>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</si>
  <si>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</si>
  <si>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</si>
  <si>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</si>
  <si>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</si>
  <si>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</si>
  <si>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</si>
  <si>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</si>
  <si>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</si>
  <si>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</si>
  <si>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</si>
  <si>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</si>
  <si>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</si>
  <si>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</si>
  <si>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</si>
  <si>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</si>
  <si>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</si>
  <si>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</si>
  <si>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</si>
  <si>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</si>
  <si>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</si>
  <si>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</si>
  <si>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</si>
  <si>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</si>
  <si>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</si>
  <si>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</si>
  <si>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</si>
  <si>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</si>
  <si>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</si>
  <si>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</si>
  <si>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</si>
  <si>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</si>
  <si>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</si>
  <si>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</si>
  <si>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</si>
  <si>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</si>
  <si>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</si>
  <si>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</si>
  <si>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</si>
  <si>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</si>
  <si>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</si>
  <si>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</si>
  <si>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</si>
  <si>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</si>
  <si>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</si>
  <si>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</si>
  <si>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</si>
  <si>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</si>
  <si>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</si>
  <si>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</si>
  <si>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</si>
  <si>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</si>
  <si>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</si>
  <si>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</si>
  <si>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</si>
  <si>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</si>
  <si>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</si>
  <si>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</si>
  <si>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</si>
  <si>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</si>
  <si>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</si>
  <si>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</si>
  <si>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</si>
  <si>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</si>
  <si>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</si>
  <si>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</si>
  <si>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</si>
  <si>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</si>
  <si>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</si>
  <si>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</si>
  <si>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</si>
  <si>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</si>
  <si>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</si>
  <si>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</si>
  <si>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</si>
  <si>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</si>
  <si>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</si>
  <si>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</si>
  <si>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</si>
  <si>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</si>
  <si>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</si>
  <si>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</si>
  <si>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</si>
  <si>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</si>
  <si>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</si>
  <si>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</si>
  <si>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</si>
  <si>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</si>
  <si>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</si>
  <si>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</si>
  <si>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</si>
  <si>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</si>
  <si>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</si>
  <si>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</si>
  <si>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</si>
  <si>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</si>
  <si>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</si>
  <si>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</si>
  <si>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</si>
  <si>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</si>
  <si>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</si>
  <si>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</si>
  <si>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</si>
  <si>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</si>
  <si>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</si>
  <si>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</si>
  <si>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</si>
  <si>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</si>
  <si>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</si>
  <si>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</si>
  <si>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</si>
  <si>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</si>
  <si>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</si>
  <si>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</si>
  <si>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</si>
  <si>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</si>
  <si>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</si>
  <si>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</si>
  <si>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</si>
  <si>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</si>
  <si>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</si>
  <si>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</si>
  <si>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</si>
  <si>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</si>
  <si>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</si>
  <si>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</si>
  <si>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</si>
  <si>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</si>
  <si>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</si>
  <si>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</si>
  <si>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</si>
  <si>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</si>
  <si>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</si>
  <si>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</si>
  <si>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</si>
  <si>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</si>
  <si>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</si>
  <si>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</si>
  <si>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</si>
  <si>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</si>
  <si>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</si>
  <si>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</si>
  <si>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</si>
  <si>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</si>
  <si>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</si>
  <si>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</si>
  <si>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</si>
  <si>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</si>
  <si>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</si>
  <si>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</si>
  <si>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</si>
  <si>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</si>
  <si>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</si>
  <si>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</si>
  <si>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</si>
  <si>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</si>
  <si>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</si>
  <si>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</si>
  <si>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</si>
  <si>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</si>
  <si>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</si>
  <si>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</si>
  <si>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</si>
  <si>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</si>
  <si>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</si>
  <si>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</si>
  <si>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</si>
  <si>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</si>
  <si>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</si>
  <si>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</si>
  <si>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</si>
  <si>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</si>
  <si>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</si>
  <si>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</si>
  <si>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</si>
  <si>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</si>
  <si>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</si>
  <si>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</si>
  <si>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</si>
  <si>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</si>
  <si>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</si>
  <si>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</si>
  <si>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</si>
  <si>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</si>
  <si>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</si>
  <si>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</si>
  <si>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</si>
  <si>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</si>
  <si>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</si>
  <si>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</si>
  <si>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</si>
  <si>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</si>
  <si>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</si>
  <si>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</si>
  <si>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</si>
  <si>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</si>
  <si>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</si>
  <si>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</si>
  <si>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</si>
  <si>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</si>
  <si>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</si>
  <si>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</si>
  <si>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</si>
  <si>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</si>
  <si>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</si>
  <si>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</si>
  <si>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</si>
  <si>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</si>
  <si>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</si>
  <si>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</si>
  <si>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</si>
  <si>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</si>
  <si>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</si>
  <si>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</si>
  <si>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</si>
  <si>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</si>
  <si>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</si>
  <si>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</si>
  <si>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</si>
  <si>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</si>
  <si>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</si>
  <si>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</si>
  <si>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</si>
  <si>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</si>
  <si>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</si>
  <si>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</si>
  <si>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</si>
  <si>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</si>
  <si>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</si>
  <si>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</si>
  <si>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</si>
  <si>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</si>
  <si>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</si>
  <si>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</si>
  <si>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</si>
  <si>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</si>
  <si>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</si>
  <si>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</si>
  <si>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</si>
  <si>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</si>
  <si>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</si>
  <si>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</si>
  <si>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</si>
  <si>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</si>
  <si>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</si>
  <si>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</si>
  <si>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</si>
  <si>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</si>
  <si>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</si>
  <si>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</si>
  <si>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</si>
  <si>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</si>
  <si>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</si>
  <si>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</si>
  <si>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</si>
  <si>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</si>
  <si>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</si>
  <si>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</si>
  <si>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</si>
  <si>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</si>
  <si>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</si>
  <si>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</si>
  <si>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</si>
  <si>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</si>
  <si>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</si>
  <si>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</si>
  <si>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</si>
  <si>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</si>
  <si>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</si>
  <si>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</si>
  <si>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</si>
  <si>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</si>
  <si>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</si>
  <si>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</si>
  <si>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</si>
  <si>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</si>
  <si>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</si>
  <si>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</si>
  <si>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</si>
  <si>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</si>
  <si>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</si>
  <si>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</si>
  <si>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</si>
  <si>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</si>
  <si>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</si>
  <si>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</si>
  <si>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</si>
  <si>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</si>
  <si>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</si>
  <si>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</si>
  <si>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</si>
  <si>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</si>
  <si>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</si>
  <si>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</si>
  <si>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</si>
  <si>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</si>
  <si>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</si>
  <si>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</si>
  <si>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</si>
  <si>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</si>
  <si>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</si>
  <si>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</si>
  <si>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</si>
  <si>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</si>
  <si>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</si>
  <si>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</si>
  <si>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</si>
  <si>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</si>
  <si>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</si>
  <si>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</si>
  <si>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</si>
  <si>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</si>
  <si>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</si>
  <si>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</si>
  <si>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</si>
  <si>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</si>
  <si>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</si>
  <si>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</si>
  <si>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</si>
  <si>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</si>
  <si>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</si>
  <si>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</si>
  <si>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</si>
  <si>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</si>
  <si>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</si>
  <si>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</si>
  <si>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</si>
  <si>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</si>
  <si>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</si>
  <si>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</si>
  <si>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</si>
  <si>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</si>
  <si>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</si>
  <si>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</si>
  <si>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</si>
  <si>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</si>
  <si>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</si>
  <si>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</si>
  <si>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</si>
  <si>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</si>
  <si>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</si>
  <si>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</si>
  <si>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</si>
  <si>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</si>
  <si>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</si>
  <si>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</si>
  <si>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</si>
  <si>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</si>
  <si>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</si>
  <si>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</si>
  <si>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</si>
  <si>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</si>
  <si>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</si>
  <si>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</si>
  <si>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</si>
  <si>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</si>
  <si>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</si>
  <si>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</si>
  <si>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</si>
  <si>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</si>
  <si>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</si>
  <si>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</si>
  <si>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</si>
  <si>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</si>
  <si>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</si>
  <si>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</si>
  <si>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</si>
  <si>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</si>
  <si>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</si>
  <si>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</si>
  <si>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</si>
  <si>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</si>
  <si>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</si>
  <si>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</si>
  <si>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</si>
  <si>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</si>
  <si>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</si>
  <si>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</si>
  <si>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</si>
  <si>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</si>
  <si>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</si>
  <si>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</si>
  <si>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</si>
  <si>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</si>
  <si>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</si>
  <si>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</si>
  <si>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</si>
  <si>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</si>
  <si>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</si>
  <si>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</si>
  <si>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</si>
  <si>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</si>
  <si>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</si>
  <si>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</si>
  <si>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</si>
  <si>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</si>
  <si>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</si>
  <si>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</si>
  <si>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</si>
  <si>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</si>
  <si>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</si>
  <si>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</si>
  <si>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</si>
  <si>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</si>
  <si>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</si>
  <si>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</si>
  <si>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</si>
  <si>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</si>
  <si>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</si>
  <si>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</si>
  <si>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</si>
  <si>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</si>
  <si>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</si>
  <si>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</si>
  <si>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</si>
  <si>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</si>
  <si>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</si>
  <si>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</si>
  <si>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</si>
  <si>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</si>
  <si>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</si>
  <si>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</si>
  <si>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</si>
  <si>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</si>
  <si>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</si>
  <si>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</si>
  <si>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</si>
  <si>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</si>
  <si>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</si>
  <si>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</si>
  <si>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</si>
  <si>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</si>
  <si>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</si>
  <si>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</si>
  <si>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</si>
  <si>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</si>
  <si>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</si>
  <si>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</si>
  <si>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</si>
  <si>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</si>
  <si>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</si>
  <si>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</si>
  <si>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</si>
  <si>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</si>
  <si>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</si>
  <si>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</si>
  <si>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</si>
  <si>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</si>
  <si>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</si>
  <si>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</si>
  <si>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</si>
  <si>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</si>
  <si>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</si>
  <si>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</si>
  <si>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</si>
  <si>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</si>
  <si>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</si>
  <si>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</si>
  <si>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</si>
  <si>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</si>
  <si>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</si>
  <si>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</si>
  <si>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</si>
  <si>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</si>
  <si>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</si>
  <si>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</si>
  <si>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</si>
  <si>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</si>
  <si>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</si>
  <si>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</si>
  <si>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</si>
  <si>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</si>
  <si>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</si>
  <si>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</si>
  <si>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</si>
  <si>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</si>
  <si>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</si>
  <si>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</si>
  <si>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</si>
  <si>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</si>
  <si>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DESPARALISADO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</si>
  <si>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</si>
  <si>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</si>
  <si>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</si>
  <si>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</si>
  <si>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</si>
  <si>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</si>
  <si>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</si>
  <si>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</si>
  <si>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</si>
  <si>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</si>
  <si>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</si>
  <si>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</si>
  <si>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</si>
  <si>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</si>
  <si>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</si>
  <si>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</si>
  <si>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</si>
  <si>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</si>
  <si>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</si>
  <si>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</si>
  <si>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</si>
  <si>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</si>
  <si>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Monitorado</t>
  </si>
  <si>
    <t>Monitramento</t>
  </si>
  <si>
    <t>Retornou sem intervenção da operadora.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</si>
</sst>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3"/>
        <bgColor indexed="64"/>
      </patternFill>
    </fill>
    <fill>
      <patternFill patternType="solid">
        <fgColor theme="6"/>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4" fontId="4" fillId="17" borderId="9" xfId="0" applyNumberFormat="1" applyFont="1" applyFill="1" applyBorder="1" applyAlignment="1">
      <alignment horizontal="center"/>
    </xf>
    <xf numFmtId="14" fontId="0" fillId="17" borderId="9" xfId="0" applyNumberFormat="1" applyFill="1" applyBorder="1" applyAlignment="1">
      <alignment horizontal="center"/>
    </xf>
    <xf numFmtId="0" fontId="2" fillId="3" borderId="0" xfId="0" applyFont="1" applyFill="1" applyBorder="1" applyAlignment="1">
      <alignment horizontal="left" vertical="center"/>
    </xf>
    <xf numFmtId="0" fontId="0" fillId="0" borderId="8" xfId="0"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1" fillId="8" borderId="26"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56</c:v>
                </c:pt>
                <c:pt idx="3">
                  <c:v>0</c:v>
                </c:pt>
                <c:pt idx="4">
                  <c:v>0</c:v>
                </c:pt>
                <c:pt idx="5">
                  <c:v>0</c:v>
                </c:pt>
              </c:numCache>
            </c:numRef>
          </c:val>
        </c:ser>
        <c:axId val="47367680"/>
        <c:axId val="47369216"/>
      </c:barChart>
      <c:catAx>
        <c:axId val="47367680"/>
        <c:scaling>
          <c:orientation val="minMax"/>
        </c:scaling>
        <c:axPos val="b"/>
        <c:tickLblPos val="nextTo"/>
        <c:crossAx val="47369216"/>
        <c:crosses val="autoZero"/>
        <c:auto val="1"/>
        <c:lblAlgn val="ctr"/>
        <c:lblOffset val="100"/>
      </c:catAx>
      <c:valAx>
        <c:axId val="47369216"/>
        <c:scaling>
          <c:orientation val="minMax"/>
        </c:scaling>
        <c:axPos val="l"/>
        <c:majorGridlines/>
        <c:numFmt formatCode="General" sourceLinked="1"/>
        <c:tickLblPos val="nextTo"/>
        <c:crossAx val="47367680"/>
        <c:crosses val="autoZero"/>
        <c:crossBetween val="between"/>
      </c:valAx>
    </c:plotArea>
    <c:plotVisOnly val="1"/>
    <c:dispBlanksAs val="gap"/>
  </c:chart>
  <c:printSettings>
    <c:headerFooter/>
    <c:pageMargins b="0.78740157499999996" l="0.511811024" r="0.511811024" t="0.78740157499999996" header="0.31496062000002861" footer="0.3149606200000286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layout/>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50465408"/>
        <c:axId val="50495872"/>
      </c:barChart>
      <c:catAx>
        <c:axId val="50465408"/>
        <c:scaling>
          <c:orientation val="minMax"/>
        </c:scaling>
        <c:axPos val="b"/>
        <c:tickLblPos val="nextTo"/>
        <c:crossAx val="50495872"/>
        <c:crosses val="autoZero"/>
        <c:auto val="1"/>
        <c:lblAlgn val="ctr"/>
        <c:lblOffset val="100"/>
      </c:catAx>
      <c:valAx>
        <c:axId val="50495872"/>
        <c:scaling>
          <c:orientation val="minMax"/>
        </c:scaling>
        <c:axPos val="l"/>
        <c:majorGridlines/>
        <c:numFmt formatCode="General" sourceLinked="1"/>
        <c:tickLblPos val="nextTo"/>
        <c:crossAx val="50465408"/>
        <c:crosses val="autoZero"/>
        <c:crossBetween val="between"/>
      </c:valAx>
    </c:plotArea>
    <c:plotVisOnly val="1"/>
    <c:dispBlanksAs val="gap"/>
  </c:chart>
  <c:printSettings>
    <c:headerFooter/>
    <c:pageMargins b="0.78740157499999996" l="0.511811024" r="0.511811024" t="0.78740157499999996" header="0.31496062000002856" footer="0.3149606200000285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layout/>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50511872"/>
        <c:axId val="50513408"/>
      </c:barChart>
      <c:catAx>
        <c:axId val="50511872"/>
        <c:scaling>
          <c:orientation val="minMax"/>
        </c:scaling>
        <c:axPos val="b"/>
        <c:tickLblPos val="nextTo"/>
        <c:crossAx val="50513408"/>
        <c:crosses val="autoZero"/>
        <c:auto val="1"/>
        <c:lblAlgn val="ctr"/>
        <c:lblOffset val="100"/>
      </c:catAx>
      <c:valAx>
        <c:axId val="50513408"/>
        <c:scaling>
          <c:orientation val="minMax"/>
        </c:scaling>
        <c:axPos val="l"/>
        <c:majorGridlines/>
        <c:numFmt formatCode="General" sourceLinked="1"/>
        <c:tickLblPos val="nextTo"/>
        <c:crossAx val="50511872"/>
        <c:crosses val="autoZero"/>
        <c:crossBetween val="between"/>
      </c:valAx>
    </c:plotArea>
    <c:plotVisOnly val="1"/>
    <c:dispBlanksAs val="gap"/>
  </c:chart>
  <c:printSettings>
    <c:headerFooter/>
    <c:pageMargins b="0.78740157499999996" l="0.511811024" r="0.511811024" t="0.78740157499999996" header="0.31496062000002772" footer="0.3149606200000277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4"/>
      <c r="AN1" s="405"/>
    </row>
    <row r="2" spans="1:41"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1"/>
      <c r="AF2" s="175"/>
      <c r="AG2" s="401"/>
      <c r="AH2" s="95"/>
      <c r="AI2" s="95"/>
      <c r="AJ2" s="176"/>
      <c r="AK2" s="105"/>
      <c r="AL2" s="180"/>
      <c r="AM2" s="282"/>
    </row>
    <row r="3" spans="1:41" s="1" customFormat="1" ht="38.25" customHeight="1" thickBot="1">
      <c r="A3" s="224"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76" t="s">
        <v>16370</v>
      </c>
      <c r="AD3" s="91" t="s">
        <v>2</v>
      </c>
      <c r="AE3" s="91" t="s">
        <v>6790</v>
      </c>
      <c r="AF3" s="91" t="s">
        <v>13548</v>
      </c>
      <c r="AG3" s="91" t="s">
        <v>20710</v>
      </c>
      <c r="AH3" s="90" t="s">
        <v>8276</v>
      </c>
      <c r="AI3" s="96" t="s">
        <v>5798</v>
      </c>
      <c r="AJ3" s="96" t="s">
        <v>1</v>
      </c>
      <c r="AK3" s="91" t="s">
        <v>4164</v>
      </c>
      <c r="AL3" s="91" t="s">
        <v>8521</v>
      </c>
      <c r="AM3" s="91" t="s">
        <v>19257</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t="str">
        <f>VLOOKUP(D5,Monitoramento!A$2:B201,2,0)</f>
        <v>Sim</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15328</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t="str">
        <f>VLOOKUP(D14,Monitoramento!A$2:B210,2,0)</f>
        <v>Sim</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15746</v>
      </c>
      <c r="AL16" s="110" t="s">
        <v>15822</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15513</v>
      </c>
      <c r="AL18" s="110" t="s">
        <v>15591</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15328</v>
      </c>
      <c r="AC19" s="278">
        <f>VLOOKUP(D19,Faturamento!D$3:F1454,3,0)</f>
        <v>40963</v>
      </c>
      <c r="AD19" s="40"/>
      <c r="AE19" s="14" t="str">
        <f>VLOOKUP(B19,SAOM!B$2:T1560,16,0)</f>
        <v>-</v>
      </c>
      <c r="AF19" s="14">
        <f t="shared" si="1"/>
        <v>41022</v>
      </c>
      <c r="AG19" s="14" t="e">
        <f>VLOOKUP(D19,Monitoramento!A$2:B215,2,0)</f>
        <v>#N/A</v>
      </c>
      <c r="AH19" s="14">
        <v>41514</v>
      </c>
      <c r="AI19" s="14"/>
      <c r="AJ19" s="395" t="s">
        <v>15936</v>
      </c>
      <c r="AK19" s="110" t="s">
        <v>20681</v>
      </c>
      <c r="AL19" s="110"/>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tr">
        <f>VLOOKUP(B23,SAOM!B$2:U1681,20,0)</f>
        <v>-</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t="str">
        <f>VLOOKUP(D24,Monitoramento!A$2:B220,2,0)</f>
        <v>Sim</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t="str">
        <f>VLOOKUP(D28,Monitoramento!A$2:B224,2,0)</f>
        <v>Sim</v>
      </c>
      <c r="AH28" s="14">
        <v>41163</v>
      </c>
      <c r="AI28" s="14">
        <v>41338</v>
      </c>
      <c r="AJ28" s="46" t="s">
        <v>8499</v>
      </c>
      <c r="AK28" s="110" t="s">
        <v>13619</v>
      </c>
      <c r="AL28" s="110" t="s">
        <v>15583</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15936</v>
      </c>
      <c r="AK31" s="111" t="s">
        <v>8975</v>
      </c>
      <c r="AL31" s="111" t="s">
        <v>18325</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15936</v>
      </c>
      <c r="AK34" s="109" t="s">
        <v>15334</v>
      </c>
      <c r="AL34" s="181" t="s">
        <v>16109</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14111</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12053</v>
      </c>
      <c r="AL36" s="110" t="s">
        <v>14109</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13693</v>
      </c>
      <c r="AL38" s="111" t="s">
        <v>14193</v>
      </c>
      <c r="AM38" s="109" t="str">
        <f>VLOOKUP(B38,SAOM!B$2:S2118,18,0)</f>
        <v>10.144.31.1</v>
      </c>
      <c r="AN38" s="11" t="str">
        <f>VLOOKUP(B38,SAOM!B$2:U1696,20,0)</f>
        <v>-</v>
      </c>
      <c r="AO38" s="54">
        <v>41253</v>
      </c>
      <c r="AP38" s="54">
        <v>41261</v>
      </c>
      <c r="AQ38" s="177" t="s">
        <v>8499</v>
      </c>
      <c r="AR38" s="111" t="s">
        <v>12053</v>
      </c>
      <c r="AS38" s="111" t="s">
        <v>13125</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t="str">
        <f>VLOOKUP(D39,Monitoramento!A$2:B235,2,0)</f>
        <v>Sim</v>
      </c>
      <c r="AH39" s="14">
        <v>41163</v>
      </c>
      <c r="AI39" s="14">
        <v>41421</v>
      </c>
      <c r="AJ39" s="177" t="s">
        <v>15936</v>
      </c>
      <c r="AK39" s="110" t="s">
        <v>12053</v>
      </c>
      <c r="AL39" s="110" t="s">
        <v>19485</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t="str">
        <f>VLOOKUP(D52,Monitoramento!A$2:B248,2,0)</f>
        <v>Sim</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15328</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t="str">
        <f>VLOOKUP(D54,Monitoramento!A$2:B250,2,0)</f>
        <v>Sim</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t="str">
        <f>VLOOKUP(D55,Monitoramento!A$2:B251,2,0)</f>
        <v>Sim</v>
      </c>
      <c r="AH55" s="14">
        <v>41163</v>
      </c>
      <c r="AI55" s="14">
        <v>41344</v>
      </c>
      <c r="AJ55" s="177" t="s">
        <v>622</v>
      </c>
      <c r="AK55" s="110" t="s">
        <v>12053</v>
      </c>
      <c r="AL55" s="110" t="s">
        <v>13582</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t="str">
        <f>VLOOKUP(D59,Monitoramento!A$2:B255,2,0)</f>
        <v>Sim</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t="str">
        <f>VLOOKUP(D60,Monitoramento!A$2:B256,2,0)</f>
        <v>Sim</v>
      </c>
      <c r="AH60" s="14">
        <v>41311</v>
      </c>
      <c r="AI60" s="14">
        <v>41313</v>
      </c>
      <c r="AJ60" s="46" t="s">
        <v>8500</v>
      </c>
      <c r="AK60" s="110" t="s">
        <v>14878</v>
      </c>
      <c r="AL60" s="110" t="s">
        <v>15297</v>
      </c>
      <c r="AM60" s="109" t="str">
        <f>VLOOKUP(B60,SAOM!B$2:S2140,18,0)</f>
        <v>10.144.53.1</v>
      </c>
      <c r="AN60" s="11" t="str">
        <f>VLOOKUP(B60,SAOM!B$2:U1718,20,0)</f>
        <v>-</v>
      </c>
      <c r="AO60" s="14">
        <v>41163</v>
      </c>
      <c r="AP60" s="14">
        <v>41295</v>
      </c>
      <c r="AQ60" s="46" t="s">
        <v>622</v>
      </c>
      <c r="AR60" s="110" t="s">
        <v>12053</v>
      </c>
      <c r="AS60" s="110" t="s">
        <v>13582</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t="str">
        <f>VLOOKUP(D61,Monitoramento!A$2:B257,2,0)</f>
        <v>Sim</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15936</v>
      </c>
      <c r="AK62" s="110" t="s">
        <v>12045</v>
      </c>
      <c r="AL62" s="110" t="s">
        <v>18487</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t="str">
        <f>VLOOKUP(D64,Monitoramento!A$2:B260,2,0)</f>
        <v>Sim</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15334</v>
      </c>
      <c r="AL67" s="110" t="s">
        <v>16068</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15334</v>
      </c>
      <c r="AL70" s="110" t="s">
        <v>15941</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t="e">
        <f>VLOOKUP(D72,Monitoramento!A$2:B268,2,0)</f>
        <v>#N/A</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15334</v>
      </c>
      <c r="AL73" s="110" t="s">
        <v>15992</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t="str">
        <f>VLOOKUP(D74,Monitoramento!A$2:B270,2,0)</f>
        <v>Sim</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16067</v>
      </c>
      <c r="AL75" s="110" t="s">
        <v>15992</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18749</v>
      </c>
      <c r="AM76" s="109" t="str">
        <f>VLOOKUP(B76,SAOM!B$2:S2156,18,0)</f>
        <v>10.144.82.1</v>
      </c>
      <c r="AN76" s="11" t="str">
        <f>VLOOKUP(B76,SAOM!B$2:U1734,20,0)</f>
        <v>-</v>
      </c>
      <c r="AO76" s="14">
        <v>41369</v>
      </c>
      <c r="AP76" s="14">
        <v>41369</v>
      </c>
      <c r="AQ76" s="46" t="s">
        <v>8498</v>
      </c>
      <c r="AR76" s="110" t="s">
        <v>15334</v>
      </c>
      <c r="AS76" s="110" t="s">
        <v>16065</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19137</v>
      </c>
      <c r="AL77" s="110" t="s">
        <v>19279</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17829</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13589</v>
      </c>
      <c r="AX78" s="110" t="s">
        <v>13638</v>
      </c>
      <c r="AY78" s="14">
        <v>41278</v>
      </c>
      <c r="AZ78" s="14">
        <v>41283</v>
      </c>
      <c r="BA78" s="46" t="s">
        <v>8500</v>
      </c>
      <c r="BB78" s="110" t="s">
        <v>13589</v>
      </c>
      <c r="BC78" s="110" t="s">
        <v>13638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t="str">
        <f>VLOOKUP(D80,Monitoramento!A$2:B276,2,0)</f>
        <v>Sim</v>
      </c>
      <c r="AH80" s="14">
        <v>41360</v>
      </c>
      <c r="AI80" s="14">
        <v>41309</v>
      </c>
      <c r="AJ80" s="177" t="s">
        <v>8500</v>
      </c>
      <c r="AK80" s="110" t="s">
        <v>15890</v>
      </c>
      <c r="AL80" s="106" t="s">
        <v>20316</v>
      </c>
      <c r="AM80" s="109" t="str">
        <f>VLOOKUP(B80,SAOM!B$2:S2160,18,0)</f>
        <v>10.144.71.1</v>
      </c>
      <c r="AN80" s="11" t="str">
        <f>VLOOKUP(B80,SAOM!B$2:U1738,20,0)</f>
        <v>-</v>
      </c>
      <c r="AO80" s="14">
        <v>41292</v>
      </c>
      <c r="AP80" s="14">
        <v>41309</v>
      </c>
      <c r="AQ80" s="46" t="s">
        <v>8500</v>
      </c>
      <c r="AR80" s="110" t="s">
        <v>14115</v>
      </c>
      <c r="AS80" s="110" t="s">
        <v>14875</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15328</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t="str">
        <f>VLOOKUP(D82,Monitoramento!A$2:B278,2,0)</f>
        <v>Sim</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15334</v>
      </c>
      <c r="AL84" s="110" t="s">
        <v>13582</v>
      </c>
      <c r="AM84" s="109" t="str">
        <f>VLOOKUP(B84,SAOM!B$2:S2164,18,0)</f>
        <v>10.144.67.1</v>
      </c>
      <c r="AN84" s="11" t="str">
        <f>VLOOKUP(B84,SAOM!B$2:U1742,20,0)</f>
        <v>-</v>
      </c>
      <c r="AO84" s="14">
        <v>41163</v>
      </c>
      <c r="AP84" s="14">
        <v>41311</v>
      </c>
      <c r="AQ84" s="46" t="s">
        <v>8498</v>
      </c>
      <c r="AR84" s="110" t="s">
        <v>12053</v>
      </c>
      <c r="AS84" s="110" t="s">
        <v>15228</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t="str">
        <f>VLOOKUP(D85,Monitoramento!A$2:B281,2,0)</f>
        <v>Sim</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t="str">
        <f>VLOOKUP(D87,Monitoramento!A$2:B283,2,0)</f>
        <v>Sim</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t="str">
        <f>VLOOKUP(D91,Monitoramento!A$2:B287,2,0)</f>
        <v>Sim</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15328</v>
      </c>
      <c r="AC92" s="278">
        <f>VLOOKUP(D92,Faturamento!D$3:F1527,3,0)</f>
        <v>40968</v>
      </c>
      <c r="AD92" s="40"/>
      <c r="AE92" s="14" t="str">
        <f>VLOOKUP(B92,SAOM!B$2:T1633,16,0)</f>
        <v>-</v>
      </c>
      <c r="AF92" s="14">
        <f t="shared" si="3"/>
        <v>41029</v>
      </c>
      <c r="AG92" s="14" t="str">
        <f>VLOOKUP(D92,Monitoramento!A$2:B288,2,0)</f>
        <v>Sim</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t="str">
        <f>VLOOKUP(D93,Monitoramento!A$2:B289,2,0)</f>
        <v>Sim</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20681</v>
      </c>
      <c r="AL94" s="110"/>
      <c r="AM94" s="109" t="str">
        <f>VLOOKUP(B94,SAOM!B$2:S2174,18,0)</f>
        <v>10.144.88.1</v>
      </c>
      <c r="AN94" s="11" t="str">
        <f>VLOOKUP(B94,SAOM!B$2:U1752,20,0)</f>
        <v>-</v>
      </c>
      <c r="AO94" s="14">
        <v>41327</v>
      </c>
      <c r="AP94" s="14">
        <v>41337</v>
      </c>
      <c r="AQ94" s="177" t="s">
        <v>622</v>
      </c>
      <c r="AR94" s="14" t="s">
        <v>15514</v>
      </c>
      <c r="AS94" s="110" t="s">
        <v>13582</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20222</v>
      </c>
      <c r="AL96" s="110" t="s">
        <v>20246</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15936</v>
      </c>
      <c r="AK99" s="111" t="s">
        <v>8975</v>
      </c>
      <c r="AL99" s="110" t="s">
        <v>14111</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15515</v>
      </c>
      <c r="AL105" s="111" t="s">
        <v>14746</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t="str">
        <f>VLOOKUP(D108,Monitoramento!A$2:B304,2,0)</f>
        <v>Sim</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t="str">
        <f>VLOOKUP(D109,Monitoramento!A$2:B305,2,0)</f>
        <v>Sim</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15328</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12046</v>
      </c>
      <c r="AL116" s="109" t="s">
        <v>15817</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13582</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15328</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397" t="s">
        <v>8498</v>
      </c>
      <c r="AK122" s="109" t="s">
        <v>13594</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t="str">
        <f>VLOOKUP(D123,Monitoramento!A$2:B319,2,0)</f>
        <v>Sim</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12053</v>
      </c>
      <c r="AL124" s="109" t="s">
        <v>13688</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15328</v>
      </c>
      <c r="AC125" s="278">
        <f>VLOOKUP(D125,Faturamento!D$3:F1560,3,0)</f>
        <v>41019</v>
      </c>
      <c r="AD125" s="14"/>
      <c r="AE125" s="14" t="str">
        <f>VLOOKUP(B125,SAOM!B$2:T1666,16,0)</f>
        <v>-</v>
      </c>
      <c r="AF125" s="14">
        <f t="shared" si="3"/>
        <v>41078</v>
      </c>
      <c r="AG125" s="14" t="str">
        <f>VLOOKUP(D125,Monitoramento!A$2:B321,2,0)</f>
        <v>Sim</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15328</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15328</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15328</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15328</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t="str">
        <f>VLOOKUP(D138,Monitoramento!A$2:B334,2,0)</f>
        <v>Sim</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15328</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13692</v>
      </c>
      <c r="AL139" s="110" t="s">
        <v>15225</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15328</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15516</v>
      </c>
      <c r="AL146" s="109" t="s">
        <v>15590</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14100</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t="str">
        <f>VLOOKUP(D149,Monitoramento!A$2:B345,2,0)</f>
        <v>Sim</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t="str">
        <f>VLOOKUP(D150,Monitoramento!A$2:B346,2,0)</f>
        <v>Sim</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15328</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t="str">
        <f>VLOOKUP(D152,Monitoramento!A$2:B348,2,0)</f>
        <v>Sim</v>
      </c>
      <c r="AH152" s="14">
        <v>41136</v>
      </c>
      <c r="AI152" s="46"/>
      <c r="AJ152" s="177" t="s">
        <v>622</v>
      </c>
      <c r="AK152" s="111" t="s">
        <v>8975</v>
      </c>
      <c r="AL152" s="109"/>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15328</v>
      </c>
      <c r="AC158" s="278">
        <f>VLOOKUP(D158,Faturamento!D$3:F1593,3,0)</f>
        <v>41005</v>
      </c>
      <c r="AD158" s="40"/>
      <c r="AE158" s="14" t="str">
        <f>VLOOKUP(B158,SAOM!B$2:T1699,16,0)</f>
        <v>-</v>
      </c>
      <c r="AF158" s="14">
        <f t="shared" si="5"/>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15328</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45"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15328</v>
      </c>
      <c r="AC161" s="278">
        <f>VLOOKUP(D161,Faturamento!D$3:F1596,3,0)</f>
        <v>41001</v>
      </c>
      <c r="AD161" s="40"/>
      <c r="AE161" s="14" t="str">
        <f>VLOOKUP(B161,SAOM!B$2:T1702,16,0)</f>
        <v>-</v>
      </c>
      <c r="AF161" s="14">
        <f t="shared" si="5"/>
        <v>41060</v>
      </c>
      <c r="AG161" s="14" t="str">
        <f>VLOOKUP(D161,Monitoramento!A$2:B357,2,0)</f>
        <v>Sim</v>
      </c>
      <c r="AH161" s="14" t="s">
        <v>4098</v>
      </c>
      <c r="AI161" s="14"/>
      <c r="AJ161" s="46"/>
      <c r="AK161" s="110"/>
      <c r="AL161" s="110"/>
      <c r="AM161" s="109" t="str">
        <f>VLOOKUP(B161,SAOM!B$2:S2241,18,0)</f>
        <v>10.144.178.1</v>
      </c>
      <c r="AN161" s="11" t="str">
        <f>VLOOKUP(B161,SAOM!B$2:U1819,20,0)</f>
        <v>-</v>
      </c>
      <c r="AO161" s="15" t="s">
        <v>4098</v>
      </c>
    </row>
    <row r="162" spans="1:45"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15328</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45"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t="str">
        <f>VLOOKUP(D163,Monitoramento!A$2:B359,2,0)</f>
        <v>Sim</v>
      </c>
      <c r="AH163" s="14" t="s">
        <v>4098</v>
      </c>
      <c r="AI163" s="14"/>
      <c r="AJ163" s="46"/>
      <c r="AK163" s="110"/>
      <c r="AL163" s="110"/>
      <c r="AM163" s="109" t="str">
        <f>VLOOKUP(B163,SAOM!B$2:S2243,18,0)</f>
        <v>10.144.186.1</v>
      </c>
      <c r="AN163" s="11" t="str">
        <f>VLOOKUP(B163,SAOM!B$2:U1821,20,0)</f>
        <v>-</v>
      </c>
      <c r="AO163" s="15" t="s">
        <v>4098</v>
      </c>
    </row>
    <row r="164" spans="1:45"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15328</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45"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15328</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45"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t="str">
        <f>VLOOKUP(D166,Monitoramento!A$2:B362,2,0)</f>
        <v>Sim</v>
      </c>
      <c r="AH166" s="14" t="s">
        <v>4098</v>
      </c>
      <c r="AI166" s="14"/>
      <c r="AJ166" s="46"/>
      <c r="AK166" s="109"/>
      <c r="AL166" s="109"/>
      <c r="AM166" s="109" t="str">
        <f>VLOOKUP(B166,SAOM!B$2:S2246,18,0)</f>
        <v>10.144.180.1</v>
      </c>
      <c r="AN166" s="11" t="str">
        <f>VLOOKUP(B166,SAOM!B$2:U1824,20,0)</f>
        <v>cabo muito curto</v>
      </c>
      <c r="AO166" s="15" t="s">
        <v>4098</v>
      </c>
    </row>
    <row r="167" spans="1:45"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45"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45"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45"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45"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45"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t="str">
        <f>VLOOKUP(D172,Monitoramento!A$2:B368,2,0)</f>
        <v>Sim</v>
      </c>
      <c r="AH172" s="54">
        <v>41509</v>
      </c>
      <c r="AI172" s="54">
        <v>41514</v>
      </c>
      <c r="AJ172" s="177" t="s">
        <v>15936</v>
      </c>
      <c r="AK172" s="111" t="s">
        <v>15333</v>
      </c>
      <c r="AL172" s="111" t="s">
        <v>20679</v>
      </c>
      <c r="AM172" s="109" t="str">
        <f>VLOOKUP(B172,SAOM!B$2:S2252,18,0)</f>
        <v>10.144.187.1</v>
      </c>
      <c r="AN172" s="11" t="str">
        <f>VLOOKUP(B172,SAOM!B$2:U1830,20,0)</f>
        <v>Vai deixar conectado no modem.</v>
      </c>
      <c r="AO172" s="54">
        <v>41484</v>
      </c>
      <c r="AP172" s="54">
        <v>41494</v>
      </c>
      <c r="AQ172" s="177" t="s">
        <v>15936</v>
      </c>
      <c r="AR172" s="111" t="s">
        <v>20461</v>
      </c>
      <c r="AS172" s="111" t="s">
        <v>20538</v>
      </c>
    </row>
    <row r="173" spans="1:45"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45"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45"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45"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622</v>
      </c>
      <c r="AK182" s="110" t="s">
        <v>15333</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t="str">
        <f>VLOOKUP(D186,Monitoramento!A$2:B382,2,0)</f>
        <v>Sim</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t="str">
        <f>VLOOKUP(D188,Monitoramento!A$2:B384,2,0)</f>
        <v>Sim</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15328</v>
      </c>
      <c r="AC190" s="278">
        <f>VLOOKUP(D190,Faturamento!D$3:F1625,3,0)</f>
        <v>41005</v>
      </c>
      <c r="AD190" s="40"/>
      <c r="AE190" s="14" t="str">
        <f>VLOOKUP(B190,SAOM!B$2:T1731,16,0)</f>
        <v>-</v>
      </c>
      <c r="AF190" s="14">
        <f t="shared" si="5"/>
        <v>41064</v>
      </c>
      <c r="AG190" s="14" t="str">
        <f>VLOOKUP(D190,Monitoramento!A$2:B386,2,0)</f>
        <v>Sim</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17573</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15328</v>
      </c>
      <c r="AC192" s="278">
        <f>VLOOKUP(D192,Faturamento!D$3:F1627,3,0)</f>
        <v>41013</v>
      </c>
      <c r="AD192" s="100"/>
      <c r="AE192" s="14" t="str">
        <f>VLOOKUP(B192,SAOM!B$2:T1733,16,0)</f>
        <v>feita troca de MAC por Jefferson Marques. Autorizada por Hernan Alves.</v>
      </c>
      <c r="AF192" s="14">
        <f t="shared" si="5"/>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t="str">
        <f>VLOOKUP(D193,Monitoramento!A$2:B389,2,0)</f>
        <v>Sim</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t="str">
        <f>VLOOKUP(D195,Monitoramento!A$2:B391,2,0)</f>
        <v>Sim</v>
      </c>
      <c r="AH195" s="14">
        <v>41546</v>
      </c>
      <c r="AI195" s="14"/>
      <c r="AJ195" s="46" t="s">
        <v>622</v>
      </c>
      <c r="AK195" s="109" t="s">
        <v>20687</v>
      </c>
      <c r="AL195" s="109" t="s">
        <v>4098</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15328</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15328</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t="e">
        <f>VLOOKUP(D198,Monitoramento!A$2:B394,2,0)</f>
        <v>#N/A</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t="str">
        <f>VLOOKUP(D199,Monitoramento!A$2:B395,2,0)</f>
        <v>Sim</v>
      </c>
      <c r="AH199" s="14">
        <v>41277</v>
      </c>
      <c r="AI199" s="14">
        <v>41326</v>
      </c>
      <c r="AJ199" s="46" t="s">
        <v>455</v>
      </c>
      <c r="AK199" s="110" t="s">
        <v>8538</v>
      </c>
      <c r="AL199" s="110" t="s">
        <v>15341</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13618</v>
      </c>
      <c r="AL201" s="109" t="s">
        <v>15396</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t="str">
        <f>VLOOKUP(D202,Monitoramento!A$2:B398,2,0)</f>
        <v>Sim</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15329</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15936</v>
      </c>
      <c r="AK205" s="109" t="s">
        <v>20225</v>
      </c>
      <c r="AL205" s="109" t="s">
        <v>20439</v>
      </c>
      <c r="AM205" s="109" t="str">
        <f>VLOOKUP(B205,SAOM!B$2:S2285,18,0)</f>
        <v>10.144.217.1</v>
      </c>
      <c r="AN205" s="11" t="str">
        <f>VLOOKUP(B205,SAOM!B$2:U1863,20,0)</f>
        <v>Cabo curto</v>
      </c>
      <c r="AO205" s="14">
        <v>41163</v>
      </c>
      <c r="AP205" s="14">
        <v>41432</v>
      </c>
      <c r="AQ205" s="177" t="s">
        <v>15936</v>
      </c>
      <c r="AR205" s="109" t="s">
        <v>12053</v>
      </c>
      <c r="AS205" s="109" t="s">
        <v>19652</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12053</v>
      </c>
      <c r="AL207" s="109" t="s">
        <v>14744</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13554</v>
      </c>
      <c r="AL208" s="109" t="s">
        <v>13582</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t="str">
        <f>VLOOKUP(D209,Monitoramento!A$2:B405,2,0)</f>
        <v>Sim</v>
      </c>
      <c r="AH209" s="14">
        <v>41507</v>
      </c>
      <c r="AI209" s="14">
        <v>41509</v>
      </c>
      <c r="AJ209" s="177" t="s">
        <v>8499</v>
      </c>
      <c r="AK209" s="110" t="s">
        <v>8975</v>
      </c>
      <c r="AL209" s="110" t="s">
        <v>20660</v>
      </c>
      <c r="AM209" s="109" t="str">
        <f>VLOOKUP(B209,SAOM!B$2:S2289,18,0)</f>
        <v>10.144.210.1</v>
      </c>
      <c r="AN209" s="11" t="str">
        <f>VLOOKUP(B209,SAOM!B$2:U1867,20,0)</f>
        <v>-</v>
      </c>
      <c r="AO209" s="14">
        <v>41144</v>
      </c>
      <c r="AP209" s="46">
        <v>41416</v>
      </c>
      <c r="AQ209" s="177" t="s">
        <v>8498</v>
      </c>
      <c r="AR209" s="110" t="s">
        <v>20530</v>
      </c>
      <c r="AS209" s="110" t="s">
        <v>19281</v>
      </c>
      <c r="AT209" s="14">
        <v>41491</v>
      </c>
      <c r="AU209" s="14">
        <v>41493</v>
      </c>
      <c r="AV209" s="177" t="s">
        <v>8500</v>
      </c>
      <c r="AW209" s="110" t="s">
        <v>20531</v>
      </c>
      <c r="AX209" s="110" t="s">
        <v>15335</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12757</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15329</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15328</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15329</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15328</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15936</v>
      </c>
      <c r="AK220" s="110" t="s">
        <v>13620</v>
      </c>
      <c r="AL220" s="110" t="s">
        <v>19359</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12047</v>
      </c>
      <c r="AL222" s="109" t="s">
        <v>14220</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15328</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20673</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12053</v>
      </c>
      <c r="AL230" s="109" t="s">
        <v>14746</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t="str">
        <f>VLOOKUP(D231,Monitoramento!A$2:B427,2,0)</f>
        <v>Sim</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15328</v>
      </c>
      <c r="AC232" s="278">
        <f>VLOOKUP(D232,Faturamento!D$3:F1667,3,0)</f>
        <v>41013</v>
      </c>
      <c r="AD232" s="40"/>
      <c r="AE232" s="14" t="str">
        <f>VLOOKUP(B232,SAOM!B$2:T1773,16,0)</f>
        <v>Link para atender Rede Frio</v>
      </c>
      <c r="AF232" s="14">
        <f t="shared" si="7"/>
        <v>41072</v>
      </c>
      <c r="AG232" s="14" t="str">
        <f>VLOOKUP(D232,Monitoramento!A$2:B428,2,0)</f>
        <v>Sim</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15328</v>
      </c>
      <c r="AC234" s="278">
        <f>VLOOKUP(D234,Faturamento!D$3:F1669,3,0)</f>
        <v>41018</v>
      </c>
      <c r="AD234" s="40"/>
      <c r="AE234" s="14" t="str">
        <f>VLOOKUP(B234,SAOM!B$2:T1775,16,0)</f>
        <v>-</v>
      </c>
      <c r="AF234" s="14">
        <f t="shared" si="7"/>
        <v>41077</v>
      </c>
      <c r="AG234" s="14" t="str">
        <f>VLOOKUP(D234,Monitoramento!A$2:B430,2,0)</f>
        <v>Sim</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15328</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15328</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12053</v>
      </c>
      <c r="AL236" s="110" t="s">
        <v>13582</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15328</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15328</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15517</v>
      </c>
      <c r="AL238" s="110" t="s">
        <v>15596</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15328</v>
      </c>
      <c r="AC239" s="278">
        <f>VLOOKUP(D239,Faturamento!D$3:F1674,3,0)</f>
        <v>41026</v>
      </c>
      <c r="AD239" s="40"/>
      <c r="AE239" s="14" t="str">
        <f>VLOOKUP(B239,SAOM!B$2:T1780,16,0)</f>
        <v>Antiga OS 3069/12. Alteração de endereço. Cod acesso antigo 0862.</v>
      </c>
      <c r="AF239" s="14">
        <f t="shared" si="7"/>
        <v>41086</v>
      </c>
      <c r="AG239" s="14" t="str">
        <f>VLOOKUP(D239,Monitoramento!A$2:B435,2,0)</f>
        <v>Sim</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15328</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t="str">
        <f>VLOOKUP(D240,Monitoramento!A$2:B436,2,0)</f>
        <v>Sim</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14112</v>
      </c>
      <c r="AL242" s="110" t="s">
        <v>13582</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15328</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15830</v>
      </c>
      <c r="AL243" s="110" t="s">
        <v>19265</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15328</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15328</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17566</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12053</v>
      </c>
      <c r="AL251" s="110" t="s">
        <v>15593</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15328</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15328</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12053</v>
      </c>
      <c r="AL261" s="110" t="s">
        <v>15589</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20431</v>
      </c>
      <c r="AK264" s="110" t="s">
        <v>19262</v>
      </c>
      <c r="AL264" s="110" t="s">
        <v>20430</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t="str">
        <f>VLOOKUP(D268,Monitoramento!A$2:B464,2,0)</f>
        <v>Sim</v>
      </c>
      <c r="AH268" s="14">
        <v>41365</v>
      </c>
      <c r="AI268" s="14">
        <v>41366</v>
      </c>
      <c r="AJ268" s="46" t="s">
        <v>8498</v>
      </c>
      <c r="AK268" s="110" t="s">
        <v>15334</v>
      </c>
      <c r="AL268" s="110" t="s">
        <v>15940</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15334</v>
      </c>
      <c r="AL270" s="110" t="s">
        <v>16069</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16064</v>
      </c>
      <c r="AL271" s="110" t="s">
        <v>15402</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15334</v>
      </c>
      <c r="AL278" s="110" t="s">
        <v>16065</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15334</v>
      </c>
      <c r="AL279" s="110" t="s">
        <v>15992</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15334</v>
      </c>
      <c r="AL280" s="23" t="s">
        <v>15942</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15334</v>
      </c>
      <c r="AL281" s="110" t="s">
        <v>16066</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15334</v>
      </c>
      <c r="AL285" s="110" t="s">
        <v>15943</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t="str">
        <f>VLOOKUP(D296,Monitoramento!A$2:B492,2,0)</f>
        <v>Sim</v>
      </c>
      <c r="AH296" s="14">
        <v>41484</v>
      </c>
      <c r="AI296" s="14">
        <v>41486</v>
      </c>
      <c r="AJ296" s="46" t="s">
        <v>8500</v>
      </c>
      <c r="AK296" s="110" t="s">
        <v>20459</v>
      </c>
      <c r="AL296" s="110" t="s">
        <v>20519</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15936</v>
      </c>
      <c r="AK298" s="111" t="s">
        <v>12048</v>
      </c>
      <c r="AL298" s="230" t="s">
        <v>15989</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12053</v>
      </c>
      <c r="AL300" s="110" t="s">
        <v>14220</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t="str">
        <f>VLOOKUP(D302,Monitoramento!A$2:B498,2,0)</f>
        <v>Sim</v>
      </c>
      <c r="AH302" s="14">
        <v>41353</v>
      </c>
      <c r="AI302" s="14">
        <v>41477</v>
      </c>
      <c r="AJ302" s="46" t="s">
        <v>8500</v>
      </c>
      <c r="AK302" s="110" t="s">
        <v>20400</v>
      </c>
      <c r="AL302" s="110" t="s">
        <v>20426</v>
      </c>
      <c r="AM302" s="109" t="str">
        <f>VLOOKUP(B302,SAOM!B$2:S2382,18,0)</f>
        <v>10.145.47.1</v>
      </c>
      <c r="AN302" s="11" t="str">
        <f>VLOOKUP(B302,SAOM!B$2:U1960,20,0)</f>
        <v>Cabo curto.</v>
      </c>
      <c r="AO302" s="14">
        <v>41338</v>
      </c>
      <c r="AP302" s="14">
        <v>41348</v>
      </c>
      <c r="AQ302" s="46" t="s">
        <v>8499</v>
      </c>
      <c r="AR302" s="110" t="s">
        <v>15594</v>
      </c>
      <c r="AS302" s="110" t="s">
        <v>15747</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t="str">
        <f>VLOOKUP(D308,Monitoramento!A$2:B504,2,0)</f>
        <v>Sim</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15329</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12058</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15329</v>
      </c>
      <c r="AC320" s="278">
        <f>VLOOKUP(D320,Faturamento!D$3:F1755,3,0)</f>
        <v>41162</v>
      </c>
      <c r="AD320" s="42" t="s">
        <v>3797</v>
      </c>
      <c r="AE320" s="14" t="str">
        <f>VLOOKUP(B320,SAOM!B$2:T1861,16,0)</f>
        <v>-</v>
      </c>
      <c r="AF320" s="14">
        <f t="shared" si="9"/>
        <v>41221</v>
      </c>
      <c r="AG320" s="14" t="str">
        <f>VLOOKUP(D320,Monitoramento!A$2:B516,2,0)</f>
        <v>Sim</v>
      </c>
      <c r="AH320" s="14" t="s">
        <v>4098</v>
      </c>
      <c r="AI320" s="14"/>
      <c r="AJ320" s="46"/>
      <c r="AK320" s="110"/>
      <c r="AL320" s="110"/>
      <c r="AM320" s="109" t="str">
        <f>VLOOKUP(B320,SAOM!B$2:S2400,18,0)</f>
        <v>10.145.65.1</v>
      </c>
      <c r="AN320" s="11" t="str">
        <f>VLOOKUP(B320,SAOM!B$2:U1978,20,0)</f>
        <v>Cabo de rede curto</v>
      </c>
      <c r="AO320" s="15" t="s">
        <v>4098</v>
      </c>
    </row>
    <row r="321" spans="1:45"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45"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15518</v>
      </c>
      <c r="AL322" s="111" t="s">
        <v>15679</v>
      </c>
      <c r="AM322" s="109" t="str">
        <f>VLOOKUP(B322,SAOM!B$2:S2402,18,0)</f>
        <v>10.145.67.1</v>
      </c>
      <c r="AN322" s="11" t="str">
        <f>VLOOKUP(B322,SAOM!B$2:U1980,20,0)</f>
        <v>O cabo é muito curto para a distância entre o modem e o PC da localidade.</v>
      </c>
      <c r="AO322" s="56" t="s">
        <v>4098</v>
      </c>
    </row>
    <row r="323" spans="1:45"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45"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45"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45"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t="str">
        <f>VLOOKUP(D326,Monitoramento!A$2:B522,2,0)</f>
        <v>Sim</v>
      </c>
      <c r="AH326" s="14" t="s">
        <v>4098</v>
      </c>
      <c r="AI326" s="14"/>
      <c r="AJ326" s="46"/>
      <c r="AK326" s="110"/>
      <c r="AL326" s="110"/>
      <c r="AM326" s="109" t="str">
        <f>VLOOKUP(B326,SAOM!B$2:S2406,18,0)</f>
        <v>10.145.44.1</v>
      </c>
      <c r="AN326" s="11" t="str">
        <f>VLOOKUP(B326,SAOM!B$2:U1984,20,0)</f>
        <v>O técnico ainda não recebeu o cabo RJ45.</v>
      </c>
      <c r="AO326" s="15" t="s">
        <v>4098</v>
      </c>
    </row>
    <row r="327" spans="1:45"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45"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45"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45"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45"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45"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t="str">
        <f>VLOOKUP(D332,Monitoramento!A$2:B528,2,0)</f>
        <v>Sim</v>
      </c>
      <c r="AH332" s="14">
        <v>41509</v>
      </c>
      <c r="AI332" s="14">
        <v>41547</v>
      </c>
      <c r="AJ332" s="46" t="s">
        <v>15936</v>
      </c>
      <c r="AK332" s="110" t="s">
        <v>20460</v>
      </c>
      <c r="AL332" s="110" t="s">
        <v>9517</v>
      </c>
      <c r="AM332" s="109" t="str">
        <f>VLOOKUP(B332,SAOM!B$2:S2412,18,0)</f>
        <v>10.145.77.1</v>
      </c>
      <c r="AN332" s="11" t="str">
        <f>VLOOKUP(B332,SAOM!B$2:U1990,20,0)</f>
        <v>-</v>
      </c>
      <c r="AO332" s="14">
        <v>41484</v>
      </c>
      <c r="AP332" s="14">
        <v>41484</v>
      </c>
      <c r="AQ332" s="46" t="s">
        <v>622</v>
      </c>
      <c r="AR332" s="110" t="s">
        <v>20460</v>
      </c>
      <c r="AS332" s="110" t="s">
        <v>20463</v>
      </c>
    </row>
    <row r="333" spans="1:45"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45"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15936</v>
      </c>
      <c r="AK334" s="110" t="s">
        <v>14116</v>
      </c>
      <c r="AL334" s="110" t="s">
        <v>15940</v>
      </c>
      <c r="AM334" s="109" t="str">
        <f>VLOOKUP(B334,SAOM!B$2:S2414,18,0)</f>
        <v>10.145.79.1</v>
      </c>
      <c r="AN334" s="11" t="str">
        <f>VLOOKUP(B334,SAOM!B$2:U1992,20,0)</f>
        <v>-</v>
      </c>
      <c r="AO334" s="15" t="s">
        <v>4098</v>
      </c>
    </row>
    <row r="335" spans="1:45"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45"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16091</v>
      </c>
      <c r="AL343" s="110" t="s">
        <v>20403</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13637</v>
      </c>
      <c r="AS344" s="110" t="s">
        <v>14108</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19836</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t="str">
        <f>VLOOKUP(D354,Monitoramento!A$2:B550,2,0)</f>
        <v>Sim</v>
      </c>
      <c r="AH354" s="14">
        <v>41163</v>
      </c>
      <c r="AI354" s="14">
        <v>41432</v>
      </c>
      <c r="AJ354" s="177" t="s">
        <v>15936</v>
      </c>
      <c r="AK354" s="114" t="s">
        <v>12053</v>
      </c>
      <c r="AL354" s="217" t="s">
        <v>19653</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19355</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t="str">
        <f>VLOOKUP(D356,Monitoramento!A$2:B552,2,0)</f>
        <v>Sim</v>
      </c>
      <c r="AH356" s="14">
        <v>41204</v>
      </c>
      <c r="AI356" s="14">
        <v>41352</v>
      </c>
      <c r="AJ356" s="46" t="s">
        <v>8500</v>
      </c>
      <c r="AK356" s="110" t="s">
        <v>12049</v>
      </c>
      <c r="AL356" s="110" t="s">
        <v>15816</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t="str">
        <f>VLOOKUP(D357,Monitoramento!A$2:B553,2,0)</f>
        <v>Sim</v>
      </c>
      <c r="AH357" s="14">
        <v>41473</v>
      </c>
      <c r="AI357" s="14">
        <v>41366</v>
      </c>
      <c r="AJ357" s="46" t="s">
        <v>15936</v>
      </c>
      <c r="AK357" s="110" t="s">
        <v>20401</v>
      </c>
      <c r="AL357" s="110" t="s">
        <v>20427</v>
      </c>
      <c r="AM357" s="109" t="str">
        <f>VLOOKUP(B357,SAOM!B$2:S2437,18,0)</f>
        <v>10.145.103.1</v>
      </c>
      <c r="AN357" s="11" t="str">
        <f>VLOOKUP(B357,SAOM!B$2:U2015,20,0)</f>
        <v>Não há computador disponível para manter o cabo RJ45</v>
      </c>
      <c r="AO357" s="14">
        <v>41285</v>
      </c>
      <c r="AP357" s="14">
        <v>41366</v>
      </c>
      <c r="AQ357" s="46" t="s">
        <v>15936</v>
      </c>
      <c r="AR357" s="110" t="s">
        <v>13698</v>
      </c>
      <c r="AS357" s="110" t="s">
        <v>15982</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15334</v>
      </c>
      <c r="AL359" s="110" t="s">
        <v>19251</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15936</v>
      </c>
      <c r="AK365" s="111" t="s">
        <v>8975</v>
      </c>
      <c r="AL365" s="110" t="s">
        <v>14111</v>
      </c>
      <c r="AM365" s="109" t="str">
        <f>VLOOKUP(B365,SAOM!B$2:S2445,18,0)</f>
        <v>10.145.114.1</v>
      </c>
      <c r="AN365" s="11" t="str">
        <f>VLOOKUP(B365,SAOM!B$2:U2023,20,0)</f>
        <v>Não possui computador</v>
      </c>
      <c r="AO365" s="14">
        <v>41163</v>
      </c>
      <c r="AP365" s="14">
        <v>41352</v>
      </c>
      <c r="AQ365" s="46" t="s">
        <v>8500</v>
      </c>
      <c r="AR365" s="110" t="s">
        <v>12053</v>
      </c>
      <c r="AS365" s="110" t="s">
        <v>15819</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15329</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12053</v>
      </c>
      <c r="AL370" s="110" t="s">
        <v>15818</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15936</v>
      </c>
      <c r="AK371" s="111" t="s">
        <v>8975</v>
      </c>
      <c r="AL371" s="110" t="s">
        <v>19654</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15936</v>
      </c>
      <c r="AK382" s="111" t="s">
        <v>17655</v>
      </c>
      <c r="AL382" s="111" t="s">
        <v>18324</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15936</v>
      </c>
      <c r="AK383" s="111" t="s">
        <v>8975</v>
      </c>
      <c r="AL383" s="111" t="s">
        <v>17647</v>
      </c>
      <c r="AM383" s="109" t="str">
        <f>VLOOKUP(B383,SAOM!B$2:S2463,18,0)</f>
        <v>10.145.162.1</v>
      </c>
      <c r="AN383" s="39" t="str">
        <f>VLOOKUP(B383,SAOM!B$2:U2041,20,0)</f>
        <v>Não há terminal próximo.</v>
      </c>
      <c r="AO383" s="54">
        <v>41334</v>
      </c>
      <c r="AP383" s="54">
        <v>41335</v>
      </c>
      <c r="AQ383" s="177" t="s">
        <v>15936</v>
      </c>
      <c r="AR383" s="111" t="s">
        <v>15937</v>
      </c>
      <c r="AS383" s="111" t="s">
        <v>15980</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t="str">
        <f>VLOOKUP(D384,Monitoramento!A$2:B580,2,0)</f>
        <v>Sim</v>
      </c>
      <c r="AH384" s="14">
        <v>41485</v>
      </c>
      <c r="AI384" s="14">
        <v>41492</v>
      </c>
      <c r="AJ384" s="46" t="s">
        <v>15936</v>
      </c>
      <c r="AK384" s="110" t="s">
        <v>20466</v>
      </c>
      <c r="AL384" s="110" t="s">
        <v>20533</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v>41291</v>
      </c>
      <c r="AC391" s="278" t="e">
        <f>VLOOKUP(D391,Faturamento!D$3:F1826,3,0)</f>
        <v>#N/A</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tr">
        <f>VLOOKUP(D392,Monitoramento!A$2:B588,2,0)</f>
        <v>Sim</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19277</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12053</v>
      </c>
      <c r="AL395" s="110" t="s">
        <v>13633</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16067</v>
      </c>
      <c r="AL396" s="110" t="s">
        <v>15992</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16092</v>
      </c>
      <c r="AL398" s="110" t="s">
        <v>16315</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t="str">
        <f>VLOOKUP(D399,Monitoramento!A$2:B595,2,0)</f>
        <v>Sim</v>
      </c>
      <c r="AH399" s="14">
        <v>41411</v>
      </c>
      <c r="AI399" s="14">
        <v>41432</v>
      </c>
      <c r="AJ399" s="46" t="s">
        <v>8498</v>
      </c>
      <c r="AK399" s="14" t="s">
        <v>19138</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t="str">
        <f>VLOOKUP(D401,Monitoramento!A$2:B597,2,0)</f>
        <v>Sim</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12053</v>
      </c>
      <c r="AL402" s="106" t="s">
        <v>13635</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17088</v>
      </c>
      <c r="AL404" s="110" t="s">
        <v>17570</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t="str">
        <f>VLOOKUP(D409,Monitoramento!A$2:B605,2,0)</f>
        <v>Sim</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t="str">
        <f>VLOOKUP(D412,Monitoramento!A$2:B608,2,0)</f>
        <v>Sim</v>
      </c>
      <c r="AH412" s="14">
        <v>41271</v>
      </c>
      <c r="AI412" s="14">
        <v>41282</v>
      </c>
      <c r="AJ412" s="46" t="s">
        <v>8498</v>
      </c>
      <c r="AK412" s="110" t="s">
        <v>13553</v>
      </c>
      <c r="AL412" s="110" t="s">
        <v>13634</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18612</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18614</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19403</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13595</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tr">
        <f>VLOOKUP(D424,Monitoramento!A$2:B620,2,0)</f>
        <v>Sim</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12028</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12053</v>
      </c>
      <c r="AL429" s="110" t="s">
        <v>13687</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t="str">
        <f>VLOOKUP(D431,Monitoramento!A$2:B627,2,0)</f>
        <v>Sim</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20394</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12028</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tr">
        <f>VLOOKUP(D443,Monitoramento!A$2:B639,2,0)</f>
        <v>Sim</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tr">
        <f>VLOOKUP(D444,Monitoramento!A$2:B640,2,0)</f>
        <v>Sim</v>
      </c>
      <c r="AH444" s="14" t="s">
        <v>4098</v>
      </c>
      <c r="AI444" s="14"/>
      <c r="AJ444" s="46"/>
      <c r="AK444" s="110" t="s">
        <v>12757</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t="str">
        <f>VLOOKUP(D445,Monitoramento!A$2:B641,2,0)</f>
        <v>Sim</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15334</v>
      </c>
      <c r="AL446" s="114" t="s">
        <v>20677</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13578</v>
      </c>
      <c r="AL448" s="110" t="s">
        <v>13580</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t="str">
        <f>VLOOKUP(D449,Monitoramento!A$2:B645,2,0)</f>
        <v>Sim</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15936</v>
      </c>
      <c r="AK454" s="111" t="s">
        <v>8975</v>
      </c>
      <c r="AL454" s="183" t="s">
        <v>19357</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13588</v>
      </c>
      <c r="AL456" s="110" t="s">
        <v>14111</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t="str">
        <f>VLOOKUP(D459,Monitoramento!A$2:B655,2,0)</f>
        <v>Sim</v>
      </c>
      <c r="AH459" s="14">
        <v>41491</v>
      </c>
      <c r="AI459" s="14">
        <v>41509</v>
      </c>
      <c r="AJ459" s="177" t="s">
        <v>8498</v>
      </c>
      <c r="AK459" s="110" t="s">
        <v>20630</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13618</v>
      </c>
      <c r="AX459" s="110" t="s">
        <v>15340</v>
      </c>
      <c r="AY459" s="14">
        <v>41397</v>
      </c>
      <c r="AZ459" s="14">
        <v>41416</v>
      </c>
      <c r="BA459" s="177" t="s">
        <v>8499</v>
      </c>
      <c r="BB459" s="110" t="s">
        <v>17088</v>
      </c>
      <c r="BC459" s="110" t="s">
        <v>18613</v>
      </c>
      <c r="BD459" s="14">
        <v>41484</v>
      </c>
      <c r="BE459" s="14">
        <v>41486</v>
      </c>
      <c r="BF459" s="177" t="s">
        <v>8500</v>
      </c>
      <c r="BG459" s="110" t="s">
        <v>20459</v>
      </c>
      <c r="BH459" s="110" t="s">
        <v>20520</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t="e">
        <f>VLOOKUP(D460,Monitoramento!A$2:B656,2,0)</f>
        <v>#N/A</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t="str">
        <f>VLOOKUP(D468,Monitoramento!A$2:B664,2,0)</f>
        <v>Sim</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18612</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00" t="s">
        <v>8500</v>
      </c>
      <c r="AK471" s="110" t="s">
        <v>20678</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t="str">
        <f>VLOOKUP(D472,Monitoramento!A$2:B668,2,0)</f>
        <v>Sim</v>
      </c>
      <c r="AH472" s="14">
        <v>41379</v>
      </c>
      <c r="AI472" s="14">
        <v>41380</v>
      </c>
      <c r="AJ472" s="46" t="s">
        <v>8499</v>
      </c>
      <c r="AK472" s="110" t="s">
        <v>16369</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t="str">
        <f>VLOOKUP(D473,Monitoramento!A$2:B669,2,0)</f>
        <v>Sim</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t="str">
        <f>VLOOKUP(D474,Monitoramento!A$2:B670,2,0)</f>
        <v>Sim</v>
      </c>
      <c r="AH474" s="54">
        <v>41253</v>
      </c>
      <c r="AI474" s="54">
        <v>41261</v>
      </c>
      <c r="AJ474" s="177" t="s">
        <v>8499</v>
      </c>
      <c r="AK474" s="111" t="s">
        <v>12055</v>
      </c>
      <c r="AL474" s="111" t="s">
        <v>13128</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t="str">
        <f>VLOOKUP(D479,Monitoramento!A$2:B675,2,0)</f>
        <v>Sim</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12054</v>
      </c>
      <c r="AL482" s="111" t="s">
        <v>13125</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12053</v>
      </c>
      <c r="AL485" s="111" t="s">
        <v>13125</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19139</v>
      </c>
      <c r="AL486" s="110" t="s">
        <v>16065</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t="str">
        <f>VLOOKUP(D487,Monitoramento!A$2:B683,2,0)</f>
        <v>Sim</v>
      </c>
      <c r="AH487" s="54">
        <v>41253</v>
      </c>
      <c r="AI487" s="54">
        <v>41261</v>
      </c>
      <c r="AJ487" s="177" t="s">
        <v>8499</v>
      </c>
      <c r="AK487" s="111" t="s">
        <v>12053</v>
      </c>
      <c r="AL487" s="111" t="s">
        <v>13125</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15676</v>
      </c>
      <c r="AL489" s="110" t="s">
        <v>15736</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t="str">
        <f>VLOOKUP(D492,Monitoramento!A$2:B688,2,0)</f>
        <v>Sim</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12053</v>
      </c>
      <c r="AL494" s="110" t="s">
        <v>13683</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13697</v>
      </c>
      <c r="AL495" s="111" t="s">
        <v>14595</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tr">
        <f>VLOOKUP(D497,Monitoramento!A$2:B693,2,0)</f>
        <v>Sim</v>
      </c>
      <c r="AH497" s="14">
        <v>41484</v>
      </c>
      <c r="AI497" s="14">
        <v>41485</v>
      </c>
      <c r="AJ497" s="46" t="s">
        <v>622</v>
      </c>
      <c r="AK497" s="110" t="s">
        <v>20459</v>
      </c>
      <c r="AL497" s="110" t="s">
        <v>20469</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t="str">
        <f>VLOOKUP(D499,Monitoramento!A$2:B695,2,0)</f>
        <v>Sim</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15329</v>
      </c>
      <c r="AC501" s="278">
        <f>VLOOKUP(D501,Faturamento!D$3:F1936,3,0)</f>
        <v>41166</v>
      </c>
      <c r="AD501" s="40" t="s">
        <v>4189</v>
      </c>
      <c r="AE501" s="14" t="str">
        <f>VLOOKUP(B501,SAOM!B$2:T2042,16,0)</f>
        <v>-</v>
      </c>
      <c r="AF501" s="14">
        <f t="shared" si="15"/>
        <v>41225</v>
      </c>
      <c r="AG501" s="14" t="str">
        <f>VLOOKUP(D501,Monitoramento!A$2:B697,2,0)</f>
        <v>Sim</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16320</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15815</v>
      </c>
      <c r="AL504" s="111" t="s">
        <v>15991</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t="str">
        <f>VLOOKUP(D505,Monitoramento!A$2:B701,2,0)</f>
        <v>Sim</v>
      </c>
      <c r="AH505" s="14">
        <v>41360</v>
      </c>
      <c r="AI505" s="14">
        <v>41415</v>
      </c>
      <c r="AJ505" s="177" t="s">
        <v>8500</v>
      </c>
      <c r="AK505" s="14" t="s">
        <v>16093</v>
      </c>
      <c r="AL505" s="110" t="s">
        <v>19266</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15936</v>
      </c>
      <c r="AK507" s="110" t="s">
        <v>15334</v>
      </c>
      <c r="AL507" s="110" t="s">
        <v>20403</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t="str">
        <f>VLOOKUP(D509,Monitoramento!A$2:B705,2,0)</f>
        <v>Sim</v>
      </c>
      <c r="AH509" s="54">
        <v>41484</v>
      </c>
      <c r="AI509" s="54">
        <v>41486</v>
      </c>
      <c r="AJ509" s="46" t="s">
        <v>15936</v>
      </c>
      <c r="AK509" s="110" t="s">
        <v>20459</v>
      </c>
      <c r="AL509" s="111" t="s">
        <v>20524</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19263</v>
      </c>
      <c r="AL511" s="110" t="s">
        <v>19404</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15329</v>
      </c>
      <c r="AC512" s="278">
        <f>VLOOKUP(D512,Faturamento!D$3:F1947,3,0)</f>
        <v>41168</v>
      </c>
      <c r="AD512" s="40"/>
      <c r="AE512" s="14" t="str">
        <f>VLOOKUP(B512,SAOM!B$2:T2053,16,0)</f>
        <v>-</v>
      </c>
      <c r="AF512" s="14">
        <f t="shared" si="15"/>
        <v>41227</v>
      </c>
      <c r="AG512" s="14" t="str">
        <f>VLOOKUP(D512,Monitoramento!A$2:B708,2,0)</f>
        <v>Sim</v>
      </c>
      <c r="AH512" s="14" t="s">
        <v>4098</v>
      </c>
      <c r="AI512" s="14"/>
      <c r="AJ512" s="46"/>
      <c r="AK512" s="110"/>
      <c r="AL512" s="110"/>
      <c r="AM512" s="109" t="str">
        <f>VLOOKUP(B512,SAOM!B$2:S2592,18,0)</f>
        <v>10.146.3.1</v>
      </c>
      <c r="AN512" s="11" t="str">
        <f>VLOOKUP(B512,SAOM!B$2:U2170,20,0)</f>
        <v>cabo muito curto para localidade</v>
      </c>
      <c r="AO512" s="15" t="s">
        <v>4098</v>
      </c>
    </row>
    <row r="513" spans="1:41"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15329</v>
      </c>
      <c r="AC513" s="278">
        <f>VLOOKUP(D513,Faturamento!D$3:F1948,3,0)</f>
        <v>41166</v>
      </c>
      <c r="AD513" s="40"/>
      <c r="AE513" s="14" t="str">
        <f>VLOOKUP(B513,SAOM!B$2:T2054,16,0)</f>
        <v>-</v>
      </c>
      <c r="AF513" s="14">
        <f t="shared" si="15"/>
        <v>41225</v>
      </c>
      <c r="AG513" s="14" t="str">
        <f>VLOOKUP(D513,Monitoramento!A$2:B709,2,0)</f>
        <v>Sim</v>
      </c>
      <c r="AH513" s="14">
        <v>41354</v>
      </c>
      <c r="AI513" s="14">
        <v>41354</v>
      </c>
      <c r="AJ513" s="46" t="s">
        <v>8498</v>
      </c>
      <c r="AK513" s="110" t="s">
        <v>15828</v>
      </c>
      <c r="AL513" s="110" t="s">
        <v>15829</v>
      </c>
      <c r="AM513" s="109" t="str">
        <f>VLOOKUP(B513,SAOM!B$2:S2593,18,0)</f>
        <v>10.146.4.1</v>
      </c>
      <c r="AN513" s="11" t="str">
        <f>VLOOKUP(B513,SAOM!B$2:U2171,20,0)</f>
        <v>Cabo curto.</v>
      </c>
      <c r="AO513" s="15" t="s">
        <v>4098</v>
      </c>
    </row>
    <row r="514" spans="1:41"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1"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1"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1"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1"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1"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1"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1"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1"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1"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12050</v>
      </c>
      <c r="AL523" s="118" t="s">
        <v>13685</v>
      </c>
      <c r="AM523" s="109" t="str">
        <f>VLOOKUP(B523,SAOM!B$2:S2603,18,0)</f>
        <v>10.146.90.1</v>
      </c>
      <c r="AN523" s="11" t="str">
        <f>VLOOKUP(B523,SAOM!B$2:U2181,20,0)</f>
        <v>O computador disponível esta conectado a rede local.</v>
      </c>
      <c r="AO523" s="56" t="s">
        <v>4098</v>
      </c>
    </row>
    <row r="524" spans="1:41"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15334</v>
      </c>
      <c r="AL524" s="111" t="s">
        <v>19267</v>
      </c>
      <c r="AM524" s="109" t="str">
        <f>VLOOKUP(B524,SAOM!B$2:S2604,18,0)</f>
        <v>10.146.89.1</v>
      </c>
      <c r="AN524" s="11" t="str">
        <f>VLOOKUP(B524,SAOM!B$2:U2182,20,0)</f>
        <v>Localidade não possui computador</v>
      </c>
      <c r="AO524" s="56" t="s">
        <v>4098</v>
      </c>
    </row>
    <row r="525" spans="1:41"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12053</v>
      </c>
      <c r="AL525" s="111" t="s">
        <v>13125</v>
      </c>
      <c r="AM525" s="109" t="str">
        <f>VLOOKUP(B525,SAOM!B$2:S2605,18,0)</f>
        <v>10.146.88.1</v>
      </c>
      <c r="AN525" s="11" t="str">
        <f>VLOOKUP(B525,SAOM!B$2:U2183,20,0)</f>
        <v>localidade não possui computador</v>
      </c>
      <c r="AO525" s="56" t="s">
        <v>4098</v>
      </c>
    </row>
    <row r="526" spans="1:41"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15401</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41380</v>
      </c>
      <c r="AI526" s="54">
        <v>41404</v>
      </c>
      <c r="AJ526" s="177" t="s">
        <v>15936</v>
      </c>
      <c r="AK526" s="111" t="s">
        <v>8975</v>
      </c>
      <c r="AL526" s="116" t="s">
        <v>18550</v>
      </c>
      <c r="AM526" s="109" t="str">
        <f>VLOOKUP(B526,SAOM!B$2:S2606,18,0)</f>
        <v>10.146.69.1</v>
      </c>
      <c r="AN526" s="11" t="str">
        <f>VLOOKUP(B526,SAOM!B$2:U2184,20,0)</f>
        <v>Vai deixar conectado no modem.</v>
      </c>
      <c r="AO526" s="56" t="s">
        <v>4098</v>
      </c>
    </row>
    <row r="527" spans="1:41"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1"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t="str">
        <f>VLOOKUP(D529,Monitoramento!A$2:B725,2,0)</f>
        <v>Sim</v>
      </c>
      <c r="AH529" s="54">
        <v>41484</v>
      </c>
      <c r="AI529" s="54">
        <v>41488</v>
      </c>
      <c r="AJ529" s="46" t="s">
        <v>15936</v>
      </c>
      <c r="AK529" s="111" t="s">
        <v>20459</v>
      </c>
      <c r="AL529" s="111" t="s">
        <v>20528</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15936</v>
      </c>
      <c r="AK531" s="110" t="s">
        <v>13695</v>
      </c>
      <c r="AL531" s="110" t="s">
        <v>16319</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15936</v>
      </c>
      <c r="AK533" s="111" t="s">
        <v>16094</v>
      </c>
      <c r="AL533" s="111" t="s">
        <v>19278</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12053</v>
      </c>
      <c r="AL539" s="111" t="s">
        <v>13138</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t="str">
        <f>VLOOKUP(D540,Monitoramento!A$2:B736,2,0)</f>
        <v>Sim</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15334</v>
      </c>
      <c r="AL541" s="111" t="s">
        <v>20251</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c r="AJ542" s="395" t="s">
        <v>15936</v>
      </c>
      <c r="AK542" s="110" t="s">
        <v>20681</v>
      </c>
      <c r="AL542" s="110"/>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15398</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15936</v>
      </c>
      <c r="AK544" s="110" t="s">
        <v>17830</v>
      </c>
      <c r="AL544" s="23" t="s">
        <v>19833</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tr">
        <f>VLOOKUP(D546,Monitoramento!A$2:B742,2,0)</f>
        <v>Sim</v>
      </c>
      <c r="AH546" s="14">
        <v>41484</v>
      </c>
      <c r="AI546" s="14">
        <v>41486</v>
      </c>
      <c r="AJ546" s="46" t="s">
        <v>15936</v>
      </c>
      <c r="AK546" s="110" t="s">
        <v>20460</v>
      </c>
      <c r="AL546" s="110" t="s">
        <v>20522</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15329</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13580</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tr">
        <f>VLOOKUP(D552,Monitoramento!A$2:B748,2,0)</f>
        <v>Sim</v>
      </c>
      <c r="AH552" s="14">
        <v>41484</v>
      </c>
      <c r="AI552" s="14">
        <v>41508</v>
      </c>
      <c r="AJ552" s="46" t="s">
        <v>15936</v>
      </c>
      <c r="AK552" s="110" t="s">
        <v>20627</v>
      </c>
      <c r="AL552" s="110" t="s">
        <v>20670</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15936</v>
      </c>
      <c r="AK555" s="222" t="s">
        <v>15519</v>
      </c>
      <c r="AL555" s="110" t="s">
        <v>20393</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t="str">
        <f>VLOOKUP(D556,Monitoramento!A$2:B752,2,0)</f>
        <v>Sim</v>
      </c>
      <c r="AH556" s="54">
        <v>41484</v>
      </c>
      <c r="AI556" s="54">
        <v>41507</v>
      </c>
      <c r="AJ556" s="177" t="s">
        <v>15936</v>
      </c>
      <c r="AK556" s="110" t="s">
        <v>20627</v>
      </c>
      <c r="AL556" s="111" t="s">
        <v>20656</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15329</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t="str">
        <f>VLOOKUP(D557,Monitoramento!A$2:B753,2,0)</f>
        <v>Sim</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15329</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12053</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t="str">
        <f>VLOOKUP(D568,Monitoramento!A$2:B764,2,0)</f>
        <v>Sim</v>
      </c>
      <c r="AH568" s="14">
        <v>41484</v>
      </c>
      <c r="AI568" s="14">
        <v>41485</v>
      </c>
      <c r="AJ568" s="46" t="s">
        <v>622</v>
      </c>
      <c r="AK568" s="110" t="s">
        <v>20459</v>
      </c>
      <c r="AL568" s="110" t="s">
        <v>20465</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15329</v>
      </c>
      <c r="AC570" s="278">
        <f>VLOOKUP(D570,Faturamento!D$3:F2005,3,0)</f>
        <v>41155</v>
      </c>
      <c r="AD570" s="40"/>
      <c r="AE570" s="14" t="str">
        <f>VLOOKUP(B570,SAOM!B$2:T2111,16,0)</f>
        <v xml:space="preserve">Cnes: 5873827 
PSF Cidade Alta </v>
      </c>
      <c r="AF570" s="14">
        <f t="shared" si="17"/>
        <v>41214</v>
      </c>
      <c r="AG570" s="14" t="str">
        <f>VLOOKUP(D570,Monitoramento!A$2:B766,2,0)</f>
        <v>Sim</v>
      </c>
      <c r="AH570" s="14">
        <v>41484</v>
      </c>
      <c r="AI570" s="14">
        <v>41488</v>
      </c>
      <c r="AJ570" s="177" t="s">
        <v>15936</v>
      </c>
      <c r="AK570" s="110" t="s">
        <v>20459</v>
      </c>
      <c r="AL570" s="110" t="s">
        <v>20529</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t="str">
        <f>VLOOKUP(D572,Monitoramento!A$2:B768,2,0)</f>
        <v>Sim</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t="str">
        <f>VLOOKUP(D573,Monitoramento!A$2:B769,2,0)</f>
        <v>Sim</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15329</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15520</v>
      </c>
      <c r="AL574" s="111" t="s">
        <v>15592</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t="str">
        <f>VLOOKUP(D579,Monitoramento!A$2:B775,2,0)</f>
        <v>Sim</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15936</v>
      </c>
      <c r="AK584" s="110" t="s">
        <v>8975</v>
      </c>
      <c r="AL584" s="23" t="s">
        <v>19829</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13618</v>
      </c>
      <c r="AL588" s="110" t="s">
        <v>20322</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t="str">
        <f>VLOOKUP(D590,Monitoramento!A$2:B786,2,0)</f>
        <v>Sim</v>
      </c>
      <c r="AH590" s="14">
        <v>41411</v>
      </c>
      <c r="AI590" s="14">
        <v>41464</v>
      </c>
      <c r="AJ590" s="46" t="s">
        <v>8499</v>
      </c>
      <c r="AK590" s="14" t="s">
        <v>19140</v>
      </c>
      <c r="AL590" s="110" t="s">
        <v>20321</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t="str">
        <f>VLOOKUP(D594,Monitoramento!A$2:B790,2,0)</f>
        <v>Sim</v>
      </c>
      <c r="AH594" s="14">
        <v>41323</v>
      </c>
      <c r="AI594" s="14">
        <v>41494</v>
      </c>
      <c r="AJ594" s="177" t="s">
        <v>8498</v>
      </c>
      <c r="AK594" s="110" t="s">
        <v>15331</v>
      </c>
      <c r="AL594" s="110" t="s">
        <v>20652</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19935</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15334</v>
      </c>
      <c r="AL609" s="110" t="s">
        <v>15402</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15334</v>
      </c>
      <c r="AL610" s="111" t="s">
        <v>15403</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18551</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15992</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17935</v>
      </c>
      <c r="AL614" s="23" t="s">
        <v>19728</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t="str">
        <f>VLOOKUP(D615,Monitoramento!A$2:B811,2,0)</f>
        <v>Sim</v>
      </c>
      <c r="AH615" s="14">
        <v>41278</v>
      </c>
      <c r="AI615" s="14">
        <v>41281</v>
      </c>
      <c r="AJ615" s="177" t="s">
        <v>622</v>
      </c>
      <c r="AK615" s="110" t="s">
        <v>13625</v>
      </c>
      <c r="AL615" s="110" t="s">
        <v>13626</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t="str">
        <f>VLOOKUP(D617,Monitoramento!A$2:B813,2,0)</f>
        <v>Sim</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15334</v>
      </c>
      <c r="AL618" s="110" t="s">
        <v>15509</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19141</v>
      </c>
      <c r="AL619" s="111" t="s">
        <v>20392</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t="str">
        <f>VLOOKUP(D620,Monitoramento!A$2:B816,2,0)</f>
        <v>Sim</v>
      </c>
      <c r="AH620" s="14">
        <v>41376</v>
      </c>
      <c r="AI620" s="14">
        <v>41380</v>
      </c>
      <c r="AJ620" s="46" t="s">
        <v>8500</v>
      </c>
      <c r="AK620" s="110" t="s">
        <v>14117</v>
      </c>
      <c r="AL620" s="110" t="s">
        <v>17085</v>
      </c>
      <c r="AM620" s="109" t="str">
        <f>VLOOKUP(B620,SAOM!B$2:S2700,18,0)</f>
        <v>10.146.107.1</v>
      </c>
      <c r="AN620" s="11" t="str">
        <f>VLOOKUP(B620,SAOM!B$2:U2278,20,0)</f>
        <v>Não tem</v>
      </c>
      <c r="AO620" s="14">
        <v>41292</v>
      </c>
      <c r="AP620" s="14">
        <v>41332</v>
      </c>
      <c r="AQ620" s="46" t="s">
        <v>8498</v>
      </c>
      <c r="AR620" s="110" t="s">
        <v>14117</v>
      </c>
      <c r="AS620" s="110" t="s">
        <v>15397</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12053</v>
      </c>
      <c r="AL621" s="111" t="s">
        <v>13125</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18549</v>
      </c>
      <c r="AM627" s="109" t="str">
        <f>VLOOKUP(B627,SAOM!B$2:S2707,18,0)</f>
        <v>10.146.133.1</v>
      </c>
      <c r="AN627" s="11" t="str">
        <f>VLOOKUP(B627,SAOM!B$2:U2285,20,0)</f>
        <v>Técnico sem cabo de rede</v>
      </c>
      <c r="AO627" s="14">
        <v>41288</v>
      </c>
      <c r="AP627" s="14">
        <v>41311</v>
      </c>
      <c r="AQ627" s="46" t="s">
        <v>8498</v>
      </c>
      <c r="AR627" s="110" t="s">
        <v>14102</v>
      </c>
      <c r="AS627" s="110" t="s">
        <v>15226</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t="str">
        <f>VLOOKUP(D630,Monitoramento!A$2:B826,2,0)</f>
        <v>Sim</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15334</v>
      </c>
      <c r="AL631" s="110" t="s">
        <v>15990</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t="str">
        <f>VLOOKUP(D632,Monitoramento!A$2:B828,2,0)</f>
        <v>Sim</v>
      </c>
      <c r="AH632" s="54">
        <v>41331</v>
      </c>
      <c r="AI632" s="54">
        <v>41332</v>
      </c>
      <c r="AJ632" s="177" t="s">
        <v>8498</v>
      </c>
      <c r="AK632" s="39" t="s">
        <v>8538</v>
      </c>
      <c r="AL632" s="39" t="s">
        <v>15581</v>
      </c>
      <c r="AM632" s="109" t="str">
        <f>VLOOKUP(B632,SAOM!B$2:S2712,18,0)</f>
        <v>10.146.128.1</v>
      </c>
      <c r="AN632" s="11" t="str">
        <f>VLOOKUP(B632,SAOM!B$2:U2290,20,0)</f>
        <v>-</v>
      </c>
      <c r="AO632" s="54">
        <v>41253</v>
      </c>
      <c r="AP632" s="54">
        <v>41270</v>
      </c>
      <c r="AQ632" s="177" t="s">
        <v>8500</v>
      </c>
      <c r="AR632" s="111" t="s">
        <v>12053</v>
      </c>
      <c r="AS632" s="111" t="s">
        <v>13125</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t="str">
        <f>VLOOKUP(D633,Monitoramento!A$2:B829,2,0)</f>
        <v>Sim</v>
      </c>
      <c r="AH633" s="54">
        <v>41253</v>
      </c>
      <c r="AI633" s="54">
        <v>41277</v>
      </c>
      <c r="AJ633" s="177" t="s">
        <v>8500</v>
      </c>
      <c r="AK633" s="111" t="s">
        <v>12059</v>
      </c>
      <c r="AL633" s="111" t="s">
        <v>13125</v>
      </c>
      <c r="AM633" s="109" t="str">
        <f>VLOOKUP(B633,SAOM!B$2:S2713,18,0)</f>
        <v>10.146.127.1</v>
      </c>
      <c r="AN633" s="11" t="str">
        <f>VLOOKUP(B633,SAOM!B$2:U2291,20,0)</f>
        <v>-</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17935</v>
      </c>
      <c r="AL634" s="110" t="s">
        <v>18552</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t="str">
        <f>VLOOKUP(D635,Monitoramento!A$2:B831,2,0)</f>
        <v>Sim</v>
      </c>
      <c r="AH635" s="14">
        <v>41327</v>
      </c>
      <c r="AI635" s="14">
        <v>41485</v>
      </c>
      <c r="AJ635" s="46" t="s">
        <v>8499</v>
      </c>
      <c r="AK635" s="110" t="s">
        <v>20459</v>
      </c>
      <c r="AL635" s="110" t="s">
        <v>20468</v>
      </c>
      <c r="AM635" s="109" t="str">
        <f>VLOOKUP(B635,SAOM!B$2:S2715,18,0)</f>
        <v>10.146.125.1</v>
      </c>
      <c r="AN635" s="11" t="str">
        <f>VLOOKUP(B635,SAOM!B$2:U2293,20,0)</f>
        <v>Sem computador na localidade</v>
      </c>
      <c r="AO635" s="14">
        <v>41327</v>
      </c>
      <c r="AP635" s="14">
        <v>41369</v>
      </c>
      <c r="AQ635" s="46" t="s">
        <v>8500</v>
      </c>
      <c r="AR635" s="14" t="s">
        <v>15521</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15512</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15984</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17570</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15334</v>
      </c>
      <c r="AL645" s="110" t="s">
        <v>15512</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15334</v>
      </c>
      <c r="AL646" s="110" t="s">
        <v>15510</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t="str">
        <f>VLOOKUP(D647,Monitoramento!A$2:B843,2,0)</f>
        <v>Sim</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41489</v>
      </c>
      <c r="AJ648" s="177" t="s">
        <v>15936</v>
      </c>
      <c r="AK648" s="111" t="s">
        <v>20681</v>
      </c>
      <c r="AL648" s="111" t="s">
        <v>20706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t="e">
        <f>VLOOKUP(D649,Faturamento!D$3:F2084,3,0)</f>
        <v>#N/A</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14630</v>
      </c>
      <c r="AL652" s="110" t="s">
        <v>13125</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18613</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12060</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t="e">
        <f>VLOOKUP(D674,Monitoramento!A$2:B870,2,0)</f>
        <v>#N/A</v>
      </c>
      <c r="AH674" s="14">
        <v>41305</v>
      </c>
      <c r="AI674" s="14">
        <v>41320</v>
      </c>
      <c r="AJ674" s="46" t="s">
        <v>8500</v>
      </c>
      <c r="AK674" s="110" t="s">
        <v>15227</v>
      </c>
      <c r="AL674" s="110" t="s">
        <v>15313</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00" t="s">
        <v>8500</v>
      </c>
      <c r="AK676" s="110" t="s">
        <v>20680</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t="str">
        <f>VLOOKUP(D677,Monitoramento!A$2:B873,2,0)</f>
        <v>Sim</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t="str">
        <f>VLOOKUP(D678,Monitoramento!A$2:B874,2,0)</f>
        <v>Sim</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15522</v>
      </c>
      <c r="AL681" s="111" t="s">
        <v>15678</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14114</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t="str">
        <f>VLOOKUP(D688,Monitoramento!A$2:B884,2,0)</f>
        <v>Sim</v>
      </c>
      <c r="AH688" s="14">
        <v>41310</v>
      </c>
      <c r="AI688" s="14">
        <v>41312</v>
      </c>
      <c r="AJ688" s="46" t="s">
        <v>8498</v>
      </c>
      <c r="AK688" s="110" t="s">
        <v>15229</v>
      </c>
      <c r="AL688" s="110" t="s">
        <v>15230</v>
      </c>
      <c r="AM688" s="109" t="str">
        <f>VLOOKUP(B688,SAOM!B$2:S2768,18,0)</f>
        <v>10.146.178.1</v>
      </c>
      <c r="AN688" s="11" t="str">
        <f>VLOOKUP(B688,SAOM!B$2:U2346,20,0)</f>
        <v>-</v>
      </c>
      <c r="AO688" s="14">
        <v>41297</v>
      </c>
      <c r="AP688" s="14">
        <v>41309</v>
      </c>
      <c r="AQ688" s="46" t="s">
        <v>8500</v>
      </c>
      <c r="AR688" s="110" t="s">
        <v>14629</v>
      </c>
      <c r="AS688" s="110" t="s">
        <v>14872</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t="str">
        <f>VLOOKUP(D691,Monitoramento!A$2:B887,2,0)</f>
        <v>Sim</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19268</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19272</v>
      </c>
      <c r="AM695" s="109" t="str">
        <f>VLOOKUP(B695,SAOM!B$2:S2775,18,0)</f>
        <v>10.146.192.1</v>
      </c>
      <c r="AN695" s="11" t="str">
        <f>VLOOKUP(B695,SAOM!B$2:U2353,20,0)</f>
        <v>Sem computador na localidade</v>
      </c>
      <c r="AO695" s="14">
        <v>41218</v>
      </c>
      <c r="AP695" s="14">
        <v>41283</v>
      </c>
      <c r="AQ695" s="46" t="s">
        <v>455</v>
      </c>
      <c r="AR695" s="110" t="s">
        <v>13575</v>
      </c>
      <c r="AS695" s="110" t="s">
        <v>14101</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t="str">
        <f>VLOOKUP(D698,Monitoramento!A$2:B894,2,0)</f>
        <v>Sim</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15329</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15329</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15329</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19142</v>
      </c>
      <c r="AL716" s="110" t="s">
        <v>19488</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17577</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t="str">
        <f>VLOOKUP(D720,Monitoramento!A$2:B916,2,0)</f>
        <v>Sim</v>
      </c>
      <c r="AH720" s="54">
        <v>41348</v>
      </c>
      <c r="AI720" s="54">
        <v>41353</v>
      </c>
      <c r="AJ720" s="177" t="s">
        <v>8499</v>
      </c>
      <c r="AK720" s="111" t="s">
        <v>15746</v>
      </c>
      <c r="AL720" s="111" t="s">
        <v>15824</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t="str">
        <f>VLOOKUP(D725,Monitoramento!A$2:B921,2,0)</f>
        <v>Sim</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15334</v>
      </c>
      <c r="AL726" s="110" t="s">
        <v>20676</v>
      </c>
      <c r="AM726" s="109" t="str">
        <f>VLOOKUP(B726,SAOM!B$2:S2806,18,0)</f>
        <v>10.146.216.1</v>
      </c>
      <c r="AN726" s="11" t="str">
        <f>VLOOKUP(B726,SAOM!B$2:U2384,20,0)</f>
        <v>Computador da localidade inoperante</v>
      </c>
      <c r="AO726" s="14">
        <v>41324</v>
      </c>
      <c r="AP726" s="14">
        <v>41380</v>
      </c>
      <c r="AQ726" s="46" t="s">
        <v>8498</v>
      </c>
      <c r="AR726" s="110" t="s">
        <v>15332</v>
      </c>
      <c r="AS726" s="110" t="s">
        <v>16322</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11876</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20675</v>
      </c>
      <c r="AM731" s="109" t="str">
        <f>VLOOKUP(B731,SAOM!B$2:S2811,18,0)</f>
        <v>10.146.221.1</v>
      </c>
      <c r="AN731" s="11" t="str">
        <f>VLOOKUP(B731,SAOM!B$2:U2389,20,0)</f>
        <v>-</v>
      </c>
      <c r="AO731" s="54">
        <v>41253</v>
      </c>
      <c r="AP731" s="54">
        <v>41277</v>
      </c>
      <c r="AQ731" s="177" t="s">
        <v>8498</v>
      </c>
      <c r="AR731" s="111" t="s">
        <v>12053</v>
      </c>
      <c r="AS731" s="111" t="s">
        <v>13585</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20675</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14104</v>
      </c>
      <c r="AL733" s="110" t="s">
        <v>14114</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15329</v>
      </c>
      <c r="AC735" s="278">
        <f>VLOOKUP(D735,Faturamento!D$3:F2170,3,0)</f>
        <v>41188</v>
      </c>
      <c r="AD735" s="44"/>
      <c r="AE735" s="54" t="str">
        <f>VLOOKUP(B735,SAOM!B$2:T2276,16,0)</f>
        <v>-</v>
      </c>
      <c r="AF735" s="54">
        <f t="shared" si="29"/>
        <v>41247</v>
      </c>
      <c r="AG735" s="14" t="str">
        <f>VLOOKUP(D735,Monitoramento!A$2:B931,2,0)</f>
        <v>Sim</v>
      </c>
      <c r="AH735" s="54">
        <v>41484</v>
      </c>
      <c r="AI735" s="54">
        <v>41492</v>
      </c>
      <c r="AJ735" s="177" t="s">
        <v>8498</v>
      </c>
      <c r="AK735" s="111" t="s">
        <v>20459</v>
      </c>
      <c r="AL735" s="111" t="s">
        <v>20438</v>
      </c>
      <c r="AM735" s="109" t="str">
        <f>VLOOKUP(B735,SAOM!B$2:S2815,18,0)</f>
        <v>10.146.225.1</v>
      </c>
      <c r="AN735" s="11" t="str">
        <f>VLOOKUP(B735,SAOM!B$2:U2393,20,0)</f>
        <v>Não possui cabo de rede.</v>
      </c>
      <c r="AO735" s="54">
        <v>41253</v>
      </c>
      <c r="AP735" s="54">
        <v>41264</v>
      </c>
      <c r="AQ735" s="177" t="s">
        <v>8500</v>
      </c>
      <c r="AR735" s="111" t="s">
        <v>12053</v>
      </c>
      <c r="AS735" s="111" t="s">
        <v>13125</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15329</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399" t="s">
        <v>8500</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399" t="s">
        <v>8500</v>
      </c>
      <c r="AK741" s="54" t="s">
        <v>19258</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15523</v>
      </c>
      <c r="AL744" s="110" t="s">
        <v>15587</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15524</v>
      </c>
      <c r="AL745" s="110" t="s">
        <v>15588</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tr">
        <f>VLOOKUP(D749,Monitoramento!A$2:B945,2,0)</f>
        <v>Sim</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15328</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13686</v>
      </c>
      <c r="AL760" s="111" t="s">
        <v>20328</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18488</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17089</v>
      </c>
      <c r="AL773" s="111" t="s">
        <v>19276</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14111</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15334</v>
      </c>
      <c r="AL775" s="111" t="s">
        <v>20518</v>
      </c>
      <c r="AM775" s="109" t="str">
        <f>VLOOKUP(B775,SAOM!B$2:S2855,18,0)</f>
        <v>10.147.13.1</v>
      </c>
      <c r="AN775" s="11" t="str">
        <f>VLOOKUP(B775,SAOM!B$2:U2433,20,0)</f>
        <v>-</v>
      </c>
      <c r="AO775" s="54">
        <v>41253</v>
      </c>
      <c r="AP775" s="54">
        <v>41271</v>
      </c>
      <c r="AQ775" s="177" t="s">
        <v>8498</v>
      </c>
      <c r="AR775" s="111" t="s">
        <v>12053</v>
      </c>
      <c r="AS775" s="111" t="s">
        <v>13125</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18490</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t="str">
        <f>VLOOKUP(D781,Monitoramento!A$2:B977,2,0)</f>
        <v>Sim</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t="e">
        <f>VLOOKUP(D782,Monitoramento!A$2:B978,2,0)</f>
        <v>#N/A</v>
      </c>
      <c r="AH782" s="54">
        <v>41253</v>
      </c>
      <c r="AI782" s="54">
        <v>41271</v>
      </c>
      <c r="AJ782" s="177" t="s">
        <v>8498</v>
      </c>
      <c r="AK782" s="111" t="s">
        <v>12053</v>
      </c>
      <c r="AL782" s="111" t="s">
        <v>13125</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20372</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20371</v>
      </c>
      <c r="AM786" s="109" t="str">
        <f>VLOOKUP(B786,SAOM!B$2:S2866,18,0)</f>
        <v>10.147.19.1</v>
      </c>
      <c r="AN786" s="11" t="str">
        <f>VLOOKUP(B786,SAOM!B$2:U2444,20,0)</f>
        <v>Sem computador na localidade</v>
      </c>
      <c r="AO786" s="14">
        <v>41324</v>
      </c>
      <c r="AP786" s="14">
        <v>41324</v>
      </c>
      <c r="AQ786" s="46" t="s">
        <v>8498</v>
      </c>
      <c r="AR786" s="110" t="s">
        <v>15334</v>
      </c>
      <c r="AS786" s="110" t="s">
        <v>15335</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15334</v>
      </c>
      <c r="AL788" s="110" t="s">
        <v>15337</v>
      </c>
      <c r="AM788" s="109" t="str">
        <f>VLOOKUP(B788,SAOM!B$2:S2868,18,0)</f>
        <v>10.147.21.1</v>
      </c>
      <c r="AN788" s="11" t="str">
        <f>VLOOKUP(B788,SAOM!B$2:U2446,20,0)</f>
        <v>Sem computador na localidade</v>
      </c>
      <c r="AO788" s="14">
        <v>41292</v>
      </c>
      <c r="AP788" s="14">
        <v>41304</v>
      </c>
      <c r="AQ788" s="46" t="s">
        <v>622</v>
      </c>
      <c r="AR788" s="110" t="s">
        <v>14118</v>
      </c>
      <c r="AS788" s="110" t="s">
        <v>14192</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t="str">
        <f>VLOOKUP(D791,Monitoramento!A$2:B987,2,0)</f>
        <v>Sim</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15334</v>
      </c>
      <c r="AL796" s="110" t="s">
        <v>15336</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15405</v>
      </c>
      <c r="AA798" s="54">
        <v>41338</v>
      </c>
      <c r="AB798" s="55">
        <v>41404</v>
      </c>
      <c r="AC798" s="278">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12757</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15334</v>
      </c>
      <c r="AL799" s="111" t="s">
        <v>15338</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15342</v>
      </c>
      <c r="AL800" s="110" t="s">
        <v>15343</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t="str">
        <f>VLOOKUP(D801,Monitoramento!A$2:B997,2,0)</f>
        <v>Sim</v>
      </c>
      <c r="AH801" s="14">
        <v>41484</v>
      </c>
      <c r="AI801" s="14">
        <v>41486</v>
      </c>
      <c r="AJ801" s="177" t="s">
        <v>8499</v>
      </c>
      <c r="AK801" s="111" t="s">
        <v>20459</v>
      </c>
      <c r="AL801" s="110" t="s">
        <v>20523</v>
      </c>
      <c r="AM801" s="109" t="str">
        <f>VLOOKUP(B801,SAOM!B$2:S2881,18,0)</f>
        <v>10.147.34.1</v>
      </c>
      <c r="AN801" s="11" t="str">
        <f>VLOOKUP(B801,SAOM!B$2:U2459,20,0)</f>
        <v>Computadores da localidade sem placa de rede disponível.</v>
      </c>
      <c r="AO801" s="14">
        <v>41324</v>
      </c>
      <c r="AP801" s="14">
        <v>41324</v>
      </c>
      <c r="AQ801" s="46" t="s">
        <v>8498</v>
      </c>
      <c r="AR801" s="110" t="s">
        <v>15334</v>
      </c>
      <c r="AS801" s="110" t="s">
        <v>15344</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12053</v>
      </c>
      <c r="AL803" s="111" t="s">
        <v>13125</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t="str">
        <f>VLOOKUP(D804,Monitoramento!A$2:B1000,2,0)</f>
        <v>Sim</v>
      </c>
      <c r="AH804" s="14">
        <v>41484</v>
      </c>
      <c r="AI804" s="14">
        <v>41486</v>
      </c>
      <c r="AJ804" s="177" t="s">
        <v>8499</v>
      </c>
      <c r="AK804" s="111" t="s">
        <v>20459</v>
      </c>
      <c r="AL804" s="106" t="s">
        <v>20521</v>
      </c>
      <c r="AM804" s="109" t="str">
        <f>VLOOKUP(B804,SAOM!B$2:S2884,18,0)</f>
        <v>10.147.37.1</v>
      </c>
      <c r="AN804" s="11" t="str">
        <f>VLOOKUP(B804,SAOM!B$2:U2462,20,0)</f>
        <v>Não há computador disponível.</v>
      </c>
      <c r="AO804" s="14">
        <v>41360</v>
      </c>
      <c r="AP804" s="14">
        <v>41375</v>
      </c>
      <c r="AQ804" s="46" t="s">
        <v>8499</v>
      </c>
      <c r="AR804" s="110" t="s">
        <v>16095</v>
      </c>
      <c r="AS804" s="106" t="s">
        <v>16316</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20681</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12062</v>
      </c>
      <c r="AL814" s="111" t="s">
        <v>17569</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12053</v>
      </c>
      <c r="AL815" s="110" t="s">
        <v>13582</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t="str">
        <f>VLOOKUP(D819,Monitoramento!A$2:B1015,2,0)</f>
        <v>Sim</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13694</v>
      </c>
      <c r="AL823" s="111" t="s">
        <v>14874</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13691</v>
      </c>
      <c r="AL824" s="111" t="s">
        <v>14873</v>
      </c>
      <c r="AM824" s="109" t="str">
        <f>VLOOKUP(B824,SAOM!B$2:S2904,18,0)</f>
        <v>10.147.49.1</v>
      </c>
      <c r="AN824" s="11" t="str">
        <f>VLOOKUP(B824,SAOM!B$2:U2482,20,0)</f>
        <v>A localidade não possui computador</v>
      </c>
      <c r="AO824" s="54">
        <v>41285</v>
      </c>
      <c r="AP824" s="54">
        <v>41288</v>
      </c>
      <c r="AQ824" s="177" t="s">
        <v>622</v>
      </c>
      <c r="AR824" s="111" t="s">
        <v>13691</v>
      </c>
      <c r="AS824" s="111" t="s">
        <v>13582</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13579</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19595</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12053</v>
      </c>
      <c r="AL838" s="110" t="s">
        <v>13125</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16096</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c r="AJ846" s="177" t="s">
        <v>622</v>
      </c>
      <c r="AK846" s="110" t="s">
        <v>15595</v>
      </c>
      <c r="AL846" s="110" t="s">
        <v>4098</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16097</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12063</v>
      </c>
      <c r="AL851" s="110" t="s">
        <v>13581</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15264</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15936</v>
      </c>
      <c r="AK854" s="110" t="s">
        <v>13596</v>
      </c>
      <c r="AL854" s="110" t="s">
        <v>16318</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15936</v>
      </c>
      <c r="AK855" s="111" t="s">
        <v>12051</v>
      </c>
      <c r="AL855" s="111" t="s">
        <v>17761</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15329</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397" t="s">
        <v>8498</v>
      </c>
      <c r="AK864" s="110" t="s">
        <v>13597</v>
      </c>
      <c r="AL864" s="186"/>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tr">
        <f>VLOOKUP(D865,Monitoramento!A$2:B1061,2,0)</f>
        <v>Sim</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t="e">
        <f>VLOOKUP(D867,Monitoramento!A$2:B1063,2,0)</f>
        <v>#N/A</v>
      </c>
      <c r="AH867" s="54">
        <v>41398</v>
      </c>
      <c r="AI867" s="54"/>
      <c r="AJ867" s="397" t="s">
        <v>8498</v>
      </c>
      <c r="AK867" s="111" t="s">
        <v>17935</v>
      </c>
      <c r="AL867" s="111"/>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v>41254</v>
      </c>
      <c r="AC868" s="278" t="e">
        <f>VLOOKUP(D868,Faturamento!D$3:F2303,3,0)</f>
        <v>#N/A</v>
      </c>
      <c r="AD868" s="40"/>
      <c r="AE868" s="14" t="str">
        <f>VLOOKUP(B868,SAOM!B$2:T2409,16,0)</f>
        <v>-</v>
      </c>
      <c r="AF868" s="14">
        <f t="shared" si="37"/>
        <v>41359</v>
      </c>
      <c r="AG868" s="14" t="e">
        <f>VLOOKUP(D868,Monitoramento!A$2:B1064,2,0)</f>
        <v>#N/A</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12065</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t="str">
        <f>VLOOKUP(D881,Monitoramento!A$2:B1077,2,0)</f>
        <v>Sim</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c r="AJ883" s="398" t="s">
        <v>8498</v>
      </c>
      <c r="AK883" s="110" t="s">
        <v>19718</v>
      </c>
      <c r="AL883" s="110" t="s">
        <v>4098</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t="str">
        <f>VLOOKUP(D889,Monitoramento!A$2:B1085,2,0)</f>
        <v>Sim</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17650</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15936</v>
      </c>
      <c r="AK894" s="111" t="s">
        <v>8975</v>
      </c>
      <c r="AL894" s="67" t="s">
        <v>20628</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13131</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15936</v>
      </c>
      <c r="AK897" s="110" t="s">
        <v>8975</v>
      </c>
      <c r="AL897" s="110" t="s">
        <v>20658</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13623</v>
      </c>
      <c r="AL899" s="110" t="s">
        <v>16317</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13590</v>
      </c>
      <c r="AL900" s="6" t="s">
        <v>14219</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t="str">
        <f>VLOOKUP(D903,Monitoramento!A$2:B1099,2,0)</f>
        <v>Sim</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t="str">
        <f>VLOOKUP(D904,Monitoramento!A$2:B1100,2,0)</f>
        <v>Sim</v>
      </c>
      <c r="AH904" s="54">
        <v>41390</v>
      </c>
      <c r="AI904" s="54">
        <v>41390</v>
      </c>
      <c r="AJ904" s="177" t="s">
        <v>8499</v>
      </c>
      <c r="AK904" s="111" t="s">
        <v>8975</v>
      </c>
      <c r="AL904" s="111" t="s">
        <v>17706</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15748</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13690</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t="str">
        <f>VLOOKUP(D906,Monitoramento!A$2:B1102,2,0)</f>
        <v>Sim</v>
      </c>
      <c r="AH906" s="54">
        <v>41456</v>
      </c>
      <c r="AI906" s="54">
        <v>41457</v>
      </c>
      <c r="AJ906" s="177" t="s">
        <v>8499</v>
      </c>
      <c r="AK906" s="111" t="s">
        <v>15334</v>
      </c>
      <c r="AL906" s="111" t="s">
        <v>20227</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t="str">
        <f>VLOOKUP(D908,Monitoramento!A$2:B1104,2,0)</f>
        <v>Sim</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t="str">
        <f>VLOOKUP(D909,Monitoramento!A$2:B1105,2,0)</f>
        <v>Sim</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t="str">
        <f>VLOOKUP(D911,Monitoramento!A$2:B1107,2,0)</f>
        <v>Sim</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20697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18615</v>
      </c>
      <c r="AL918" s="110" t="s">
        <v>19592</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16098</v>
      </c>
      <c r="AL923" s="110" t="s">
        <v>18611</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11948</v>
      </c>
      <c r="AA925" s="54">
        <v>41281</v>
      </c>
      <c r="AB925" s="27">
        <v>41299</v>
      </c>
      <c r="AC925" s="278">
        <f>VLOOKUP(D925,Faturamento!D$3:F2360,3,0)</f>
        <v>41312</v>
      </c>
      <c r="AD925" s="44" t="s">
        <v>13586</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15669</v>
      </c>
      <c r="AL928" s="110" t="s">
        <v>19275</v>
      </c>
      <c r="AM928" s="109" t="str">
        <f>VLOOKUP(B928,SAOM!B$2:S3008,18,0)</f>
        <v>10.147.178.1</v>
      </c>
      <c r="AN928" s="11" t="str">
        <f>VLOOKUP(B928,SAOM!B$2:U2586,20,0)</f>
        <v>Técnico não possui cabo.</v>
      </c>
      <c r="AO928" s="14">
        <v>41278</v>
      </c>
      <c r="AP928" s="14">
        <v>41292</v>
      </c>
      <c r="AQ928" s="46" t="s">
        <v>8498</v>
      </c>
      <c r="AR928" s="110" t="s">
        <v>13591</v>
      </c>
      <c r="AS928" s="110" t="s">
        <v>14110</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c r="AJ930" s="46" t="s">
        <v>622</v>
      </c>
      <c r="AK930" s="110" t="s">
        <v>20701</v>
      </c>
      <c r="AL930" s="110"/>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16099</v>
      </c>
      <c r="AL931" s="110" t="s">
        <v>19274</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20704</v>
      </c>
      <c r="AE933" s="14" t="str">
        <f>VLOOKUP(B933,SAOM!B$2:T2474,16,0)</f>
        <v>-</v>
      </c>
      <c r="AF933" s="54">
        <f t="shared" si="42"/>
        <v>41290</v>
      </c>
      <c r="AG933" s="14" t="e">
        <f>VLOOKUP(D933,Monitoramento!A$2:B1129,2,0)</f>
        <v>#N/A</v>
      </c>
      <c r="AH933" s="54"/>
      <c r="AI933" s="54"/>
      <c r="AJ933" s="177"/>
      <c r="AK933" s="111" t="s">
        <v>20704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13556</v>
      </c>
      <c r="AL934" s="111" t="s">
        <v>20398</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t="e">
        <f>VLOOKUP(D935,Faturamento!D$3:F2370,3,0)</f>
        <v>#N/A</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399" t="s">
        <v>8500</v>
      </c>
      <c r="AK936" s="111" t="s">
        <v>13592</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74">
        <v>41337</v>
      </c>
      <c r="AC940" s="278" t="e">
        <f>VLOOKUP(D940,Faturamento!D$3:F2375,3,0)</f>
        <v>#N/A</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v>41299</v>
      </c>
      <c r="AC941" s="278" t="e">
        <f>VLOOKUP(D941,Faturamento!D$3:F2376,3,0)</f>
        <v>#N/A</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t="e">
        <f>VLOOKUP(D943,Faturamento!D$3:F2378,3,0)</f>
        <v>#N/A</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v>41291</v>
      </c>
      <c r="AC944" s="278" t="e">
        <f>VLOOKUP(D944,Faturamento!D$3:F2379,3,0)</f>
        <v>#N/A</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18620</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t="str">
        <f>VLOOKUP(D947,Monitoramento!A$2:B1143,2,0)</f>
        <v>Sim</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t="e">
        <f>VLOOKUP(D948,Faturamento!D$3:F2383,3,0)</f>
        <v>#N/A</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17934</v>
      </c>
      <c r="AL949" s="110" t="s">
        <v>19275</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v>41299</v>
      </c>
      <c r="AC950" s="278" t="e">
        <f>VLOOKUP(D950,Faturamento!D$3:F2385,3,0)</f>
        <v>#N/A</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19417</v>
      </c>
      <c r="AA951" s="54">
        <v>41453</v>
      </c>
      <c r="AB951" s="55">
        <v>41457</v>
      </c>
      <c r="AC951" s="279">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622</v>
      </c>
      <c r="AK951" s="54" t="s">
        <v>16100</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15330</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78"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v>41291</v>
      </c>
      <c r="AC956" s="278" t="e">
        <f>VLOOKUP(D956,Faturamento!D$3:F2391,3,0)</f>
        <v>#N/A</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t="e">
        <f>VLOOKUP(D957,Faturamento!D$3:F2392,3,0)</f>
        <v>#N/A</v>
      </c>
      <c r="AD957" s="40"/>
      <c r="AE957" s="14" t="str">
        <f>VLOOKUP(B957,SAOM!B$2:T2498,16,0)</f>
        <v>-</v>
      </c>
      <c r="AF957" s="14">
        <f t="shared" si="42"/>
        <v>41269</v>
      </c>
      <c r="AG957" s="14" t="str">
        <f>VLOOKUP(D957,Monitoramento!A$2:B1153,2,0)</f>
        <v>Sim</v>
      </c>
      <c r="AH957" s="14">
        <v>41489</v>
      </c>
      <c r="AI957" s="14"/>
      <c r="AJ957" s="177" t="s">
        <v>622</v>
      </c>
      <c r="AK957" s="111" t="s">
        <v>20707</v>
      </c>
      <c r="AL957" s="110" t="s">
        <v>4098</v>
      </c>
      <c r="AM957" s="109" t="str">
        <f>VLOOKUP(B957,SAOM!B$2:S3037,18,0)</f>
        <v>10.147.191.1</v>
      </c>
      <c r="AN957" s="11" t="str">
        <f>VLOOKUP(B957,SAOM!B$2:U2615,20,0)</f>
        <v>-</v>
      </c>
      <c r="AO957" s="14">
        <v>41380</v>
      </c>
      <c r="AP957" s="14">
        <v>41415</v>
      </c>
      <c r="AQ957" s="177" t="s">
        <v>8500</v>
      </c>
      <c r="AR957" s="111" t="s">
        <v>8975</v>
      </c>
      <c r="AS957" s="110" t="s">
        <v>19273</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c r="AJ958" s="46" t="s">
        <v>622</v>
      </c>
      <c r="AK958" s="111" t="s">
        <v>8975</v>
      </c>
      <c r="AL958" s="110"/>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t="e">
        <f>VLOOKUP(D960,Faturamento!D$3:F2395,3,0)</f>
        <v>#N/A</v>
      </c>
      <c r="AD960" s="44"/>
      <c r="AE960" s="14" t="str">
        <f>VLOOKUP(B960,SAOM!B$2:T2501,16,0)</f>
        <v>-</v>
      </c>
      <c r="AF960" s="54">
        <f t="shared" si="42"/>
        <v>41277</v>
      </c>
      <c r="AG960" s="14" t="e">
        <f>VLOOKUP(D960,Monitoramento!A$2:B1156,2,0)</f>
        <v>#N/A</v>
      </c>
      <c r="AH960" s="54">
        <v>41327</v>
      </c>
      <c r="AI960" s="54">
        <v>41409</v>
      </c>
      <c r="AJ960" s="177" t="s">
        <v>8499</v>
      </c>
      <c r="AK960" s="14" t="s">
        <v>15670</v>
      </c>
      <c r="AL960" s="111" t="s">
        <v>18617</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12616</v>
      </c>
      <c r="AA962" s="54">
        <v>41360</v>
      </c>
      <c r="AB962" s="55">
        <v>41425</v>
      </c>
      <c r="AC962" s="278"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19407</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15671</v>
      </c>
      <c r="AL963" s="111" t="s">
        <v>18613</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t="e">
        <f>VLOOKUP(D965,Faturamento!D$3:F2400,3,0)</f>
        <v>#N/A</v>
      </c>
      <c r="AD965" s="40"/>
      <c r="AE965" s="14" t="str">
        <f>VLOOKUP(B965,SAOM!B$2:T2506,16,0)</f>
        <v>-</v>
      </c>
      <c r="AF965" s="14">
        <f t="shared" ref="AF965:AF1028" si="47">AA965+90</f>
        <v>41260</v>
      </c>
      <c r="AG965" s="14" t="e">
        <f>VLOOKUP(D965,Monitoramento!A$2:B1161,2,0)</f>
        <v>#N/A</v>
      </c>
      <c r="AH965" s="14">
        <v>41488</v>
      </c>
      <c r="AI965" s="14"/>
      <c r="AJ965" s="46" t="s">
        <v>622</v>
      </c>
      <c r="AK965" s="110" t="s">
        <v>20699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t="e">
        <f>VLOOKUP(D966,Faturamento!D$3:F2401,3,0)</f>
        <v>#N/A</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t="e">
        <f>VLOOKUP(D967,Faturamento!D$3:F2402,3,0)</f>
        <v>#N/A</v>
      </c>
      <c r="AD967" s="44"/>
      <c r="AE967" s="54" t="str">
        <f>VLOOKUP(B967,SAOM!B$2:T2508,16,0)</f>
        <v>-</v>
      </c>
      <c r="AF967" s="54">
        <f t="shared" si="47"/>
        <v>41260</v>
      </c>
      <c r="AG967" s="14" t="e">
        <f>VLOOKUP(D967,Monitoramento!A$2:B1163,2,0)</f>
        <v>#N/A</v>
      </c>
      <c r="AH967" s="54">
        <v>41253</v>
      </c>
      <c r="AI967" s="54">
        <v>41262</v>
      </c>
      <c r="AJ967" s="177" t="s">
        <v>8498</v>
      </c>
      <c r="AK967" s="111" t="s">
        <v>12053</v>
      </c>
      <c r="AL967" s="111" t="s">
        <v>13137</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t="e">
        <f>VLOOKUP(D968,Faturamento!D$3:F2403,3,0)</f>
        <v>#N/A</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v>41291</v>
      </c>
      <c r="AC969" s="278" t="e">
        <f>VLOOKUP(D969,Faturamento!D$3:F2404,3,0)</f>
        <v>#N/A</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15987</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t="str">
        <f>VLOOKUP(D974,Monitoramento!A$2:B1170,2,0)</f>
        <v>Sim</v>
      </c>
      <c r="AH974" s="14">
        <v>41506</v>
      </c>
      <c r="AI974" s="14">
        <v>41507</v>
      </c>
      <c r="AJ974" s="46" t="s">
        <v>8499</v>
      </c>
      <c r="AK974" s="110" t="s">
        <v>15334</v>
      </c>
      <c r="AL974" s="110" t="s">
        <v>20655</v>
      </c>
      <c r="AM974" s="109" t="str">
        <f>VLOOKUP(B974,SAOM!B$2:S3054,18,0)</f>
        <v>10.147.217.1</v>
      </c>
      <c r="AN974" s="11" t="str">
        <f>VLOOKUP(B974,SAOM!B$2:U2632,20,0)</f>
        <v>Não possui</v>
      </c>
      <c r="AO974" s="14">
        <v>41456</v>
      </c>
      <c r="AP974" s="14">
        <v>41457</v>
      </c>
      <c r="AQ974" s="46" t="s">
        <v>8499</v>
      </c>
      <c r="AR974" s="110" t="s">
        <v>15334</v>
      </c>
      <c r="AS974" s="110" t="s">
        <v>20220</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14111</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18613</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t="str">
        <f>VLOOKUP(D985,Monitoramento!A$2:B1181,2,0)</f>
        <v>Sim</v>
      </c>
      <c r="AH985" s="54">
        <v>41435</v>
      </c>
      <c r="AI985" s="54">
        <v>41493</v>
      </c>
      <c r="AJ985" s="177" t="s">
        <v>8499</v>
      </c>
      <c r="AK985" s="111" t="s">
        <v>20464</v>
      </c>
      <c r="AL985" s="111" t="s">
        <v>20535</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t="e">
        <f>VLOOKUP(D987,Monitoramento!A$2:B1183,2,0)</f>
        <v>#N/A</v>
      </c>
      <c r="AH987" s="14">
        <v>41271</v>
      </c>
      <c r="AI987" s="54">
        <v>41281</v>
      </c>
      <c r="AJ987" s="177" t="s">
        <v>8498</v>
      </c>
      <c r="AK987" s="111" t="s">
        <v>13555</v>
      </c>
      <c r="AL987" s="111" t="s">
        <v>13627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15675</v>
      </c>
      <c r="AL988" s="111" t="s">
        <v>15738</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20686</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15334</v>
      </c>
      <c r="AL992" s="111" t="s">
        <v>20220</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19831</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c r="AC1003" s="278">
        <f>VLOOKUP(D1003,Faturamento!D$3:F2438,3,0)</f>
        <v>41369</v>
      </c>
      <c r="AD1003" s="44" t="s">
        <v>15600</v>
      </c>
      <c r="AE1003" s="14" t="str">
        <f>VLOOKUP(B1003,SAOM!B$2:T2544,16,0)</f>
        <v>-</v>
      </c>
      <c r="AF1003" s="14">
        <f t="shared" si="47"/>
        <v>41428</v>
      </c>
      <c r="AG1003" s="14" t="e">
        <f>VLOOKUP(D1003,Monitoramento!A$2:B1199,2,0)</f>
        <v>#N/A</v>
      </c>
      <c r="AH1003" s="14">
        <v>41439</v>
      </c>
      <c r="AI1003" s="14">
        <v>41439</v>
      </c>
      <c r="AJ1003" s="46" t="s">
        <v>622</v>
      </c>
      <c r="AK1003" s="111" t="s">
        <v>8975</v>
      </c>
      <c r="AL1003" s="110" t="s">
        <v>19727</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13622</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19719</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19143</v>
      </c>
      <c r="AL1007" s="110" t="s">
        <v>4098</v>
      </c>
      <c r="AM1007" s="109" t="str">
        <f>VLOOKUP(B1007,SAOM!B$2:S3087,18,0)</f>
        <v>10.147.240.1</v>
      </c>
      <c r="AN1007" s="11" t="str">
        <f>VLOOKUP(B1007,SAOM!B$2:U2665,20,0)</f>
        <v>Não possui cabo RJ45.</v>
      </c>
      <c r="AO1007" s="14">
        <v>41282</v>
      </c>
      <c r="AP1007" s="14">
        <v>41298</v>
      </c>
      <c r="AQ1007" s="46" t="s">
        <v>8500</v>
      </c>
      <c r="AR1007" s="110" t="s">
        <v>13636</v>
      </c>
      <c r="AS1007" s="110" t="s">
        <v>14580</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16101</v>
      </c>
      <c r="AL1010" s="111" t="s">
        <v>14114</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12616</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12759</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t="e">
        <f>VLOOKUP(D1020,Monitoramento!A$2:B1216,2,0)</f>
        <v>#N/A</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14105</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t="str">
        <f>VLOOKUP(D1027,Monitoramento!A$2:B1223,2,0)</f>
        <v>Sim</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19727</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15672</v>
      </c>
      <c r="AL1032" s="111" t="s">
        <v>14114</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t="e">
        <f>VLOOKUP(D1035,Monitoramento!A$2:B1231,2,0)</f>
        <v>#N/A</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16102</v>
      </c>
      <c r="AL1039" s="111" t="s">
        <v>18616</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15329</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13631</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15329</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16103</v>
      </c>
      <c r="AL1045" s="230" t="s">
        <v>16321</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15329</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14111</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19594</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t="str">
        <f>VLOOKUP(D1055,Monitoramento!A$2:B1251,2,0)</f>
        <v>Sim</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t="str">
        <f>VLOOKUP(D1057,Monitoramento!A$2:B1253,2,0)</f>
        <v>Sim</v>
      </c>
      <c r="AH1057" s="54">
        <v>41276</v>
      </c>
      <c r="AI1057" s="54">
        <v>41284</v>
      </c>
      <c r="AJ1057" s="177" t="s">
        <v>455</v>
      </c>
      <c r="AK1057" s="111" t="s">
        <v>13576</v>
      </c>
      <c r="AL1057" s="111" t="s">
        <v>14099</v>
      </c>
      <c r="AM1057" s="109" t="str">
        <f>VLOOKUP(B1057,SAOM!B$2:S3137,18,0)</f>
        <v>10.172.19.1</v>
      </c>
      <c r="AN1057" s="11" t="str">
        <f>VLOOKUP(B1057,SAOM!B$2:U2715,20,0)</f>
        <v>Não possui cabo</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19839</v>
      </c>
      <c r="AM1058" s="109" t="str">
        <f>VLOOKUP(B1058,SAOM!B$2:S3138,18,0)</f>
        <v>10.172.47.1</v>
      </c>
      <c r="AN1058" s="11" t="str">
        <f>VLOOKUP(B1058,SAOM!B$2:U2716,20,0)</f>
        <v>Não tem computador.</v>
      </c>
      <c r="AO1058" s="54">
        <v>41276</v>
      </c>
      <c r="AP1058" s="54">
        <v>41292</v>
      </c>
      <c r="AQ1058" s="177" t="s">
        <v>455</v>
      </c>
      <c r="AR1058" s="111" t="s">
        <v>13577</v>
      </c>
      <c r="AS1058" s="111" t="s">
        <v>14114</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t="e">
        <f>VLOOKUP(D1060,Monitoramento!A$2:B1256,2,0)</f>
        <v>#N/A</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16104</v>
      </c>
      <c r="AL1062" s="110" t="s">
        <v>18618</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t="e">
        <f>VLOOKUP(D1067,Monitoramento!A$2:B1263,2,0)</f>
        <v>#N/A</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12617</v>
      </c>
      <c r="AA1069" s="54">
        <v>41254</v>
      </c>
      <c r="AB1069" s="27">
        <v>41291</v>
      </c>
      <c r="AC1069" s="278">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15299</v>
      </c>
      <c r="AL1069" s="111" t="s">
        <v>19489</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
        <v>15329</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15680</v>
      </c>
      <c r="AL1074" s="111" t="s">
        <v>15820</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18323</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tr">
        <f>VLOOKUP(D1077,Monitoramento!A$2:B1273,2,0)</f>
        <v>Sim</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
        <v>15329</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11946</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t="e">
        <f>VLOOKUP(D1087,Faturamento!D$3:F2522,3,0)</f>
        <v>#N/A</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c r="AC1089" s="278">
        <f>VLOOKUP(D1089,Faturamento!D$3:F2524,3,0)</f>
        <v>41370</v>
      </c>
      <c r="AD1089" s="40" t="s">
        <v>15599</v>
      </c>
      <c r="AE1089" s="14" t="str">
        <f>VLOOKUP(B1089,SAOM!B$2:T2630,16,0)</f>
        <v>-</v>
      </c>
      <c r="AF1089" s="14">
        <f t="shared" si="50"/>
        <v>41429</v>
      </c>
      <c r="AG1089" s="14" t="e">
        <f>VLOOKUP(D1089,Monitoramento!A$2:B1285,2,0)</f>
        <v>#N/A</v>
      </c>
      <c r="AH1089" s="14">
        <v>41354</v>
      </c>
      <c r="AI1089" s="14">
        <v>41358</v>
      </c>
      <c r="AJ1089" s="46" t="s">
        <v>8500</v>
      </c>
      <c r="AK1089" s="110" t="s">
        <v>15823</v>
      </c>
      <c r="AL1089" s="110" t="s">
        <v>15827</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11948</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12061</v>
      </c>
      <c r="AL1096" s="111" t="s">
        <v>15224</v>
      </c>
      <c r="AM1096" s="109" t="str">
        <f>VLOOKUP(B1096,SAOM!B$2:S3176,18,0)</f>
        <v>10.147.254.1</v>
      </c>
      <c r="AN1096" s="11" t="str">
        <f>VLOOKUP(B1096,SAOM!B$2:U2754,20,0)</f>
        <v>Não possui cabo RJ45</v>
      </c>
      <c r="AO1096" s="54">
        <v>41253</v>
      </c>
      <c r="AP1096" s="54">
        <v>41282</v>
      </c>
      <c r="AQ1096" s="177" t="s">
        <v>455</v>
      </c>
      <c r="AR1096" s="111" t="s">
        <v>12061</v>
      </c>
      <c r="AS1096" s="111" t="s">
        <v>14097</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17934</v>
      </c>
      <c r="AL1103" s="23" t="s">
        <v>19837</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t="str">
        <f>VLOOKUP(D1106,Monitoramento!A$2:B1302,2,0)</f>
        <v>Sim</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tr">
        <f>VLOOKUP(D1108,Monitoramento!A$2:B1304,2,0)</f>
        <v>Sim</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t="str">
        <f>VLOOKUP(D1109,Monitoramento!A$2:B1305,2,0)</f>
        <v>Sim</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t="str">
        <f>VLOOKUP(D1113,Monitoramento!A$2:B1309,2,0)</f>
        <v>Sim</v>
      </c>
      <c r="AH1113" s="14">
        <v>41398</v>
      </c>
      <c r="AI1113" s="14">
        <v>41492</v>
      </c>
      <c r="AJ1113" s="177" t="s">
        <v>8498</v>
      </c>
      <c r="AK1113" s="111" t="s">
        <v>8975</v>
      </c>
      <c r="AL1113" s="110" t="s">
        <v>20534</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15401</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t="str">
        <f>VLOOKUP(D1118,Monitoramento!A$2:B1314,2,0)</f>
        <v>Sim</v>
      </c>
      <c r="AH1118" s="54">
        <v>41439</v>
      </c>
      <c r="AI1118" s="54">
        <v>41492</v>
      </c>
      <c r="AJ1118" s="177" t="s">
        <v>8498</v>
      </c>
      <c r="AK1118" s="111" t="s">
        <v>8975</v>
      </c>
      <c r="AL1118" s="111" t="s">
        <v>20532</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tr">
        <f>VLOOKUP(D1120,Monitoramento!A$2:B1316,2,0)</f>
        <v>Sim</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t="e">
        <f>VLOOKUP(D1123,Monitoramento!A$2:B1319,2,0)</f>
        <v>#N/A</v>
      </c>
      <c r="AH1123" s="54">
        <v>41398</v>
      </c>
      <c r="AI1123" s="54">
        <v>41439</v>
      </c>
      <c r="AJ1123" s="177" t="s">
        <v>622</v>
      </c>
      <c r="AK1123" s="111" t="s">
        <v>8975</v>
      </c>
      <c r="AL1123" s="111" t="s">
        <v>19727</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15401</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78">
        <f>VLOOKUP(D1127,Faturamento!D$3:F2562,3,0)</f>
        <v>41442</v>
      </c>
      <c r="AD1127" s="40"/>
      <c r="AE1127" s="14" t="str">
        <f>VLOOKUP(B1127,SAOM!B$2:T2668,16,0)</f>
        <v>-</v>
      </c>
      <c r="AF1127" s="14">
        <f t="shared" si="56"/>
        <v>41501</v>
      </c>
      <c r="AG1127" s="14" t="str">
        <f>VLOOKUP(D1127,Monitoramento!A$2:B1323,2,0)</f>
        <v>Sim</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t="str">
        <f>VLOOKUP(D1128,Monitoramento!A$2:B1324,2,0)</f>
        <v>Sim</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14594</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20674</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19260</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15936</v>
      </c>
      <c r="AK1139" s="67" t="s">
        <v>20109</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15674</v>
      </c>
      <c r="AL1144" s="110" t="s">
        <v>14114</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13699</v>
      </c>
      <c r="AL1145" s="110" t="s">
        <v>14114</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15600</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15936</v>
      </c>
      <c r="AK1148" s="110" t="s">
        <v>19720</v>
      </c>
      <c r="AL1148" s="110" t="s">
        <v>20370</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16105</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13593</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15329</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13696</v>
      </c>
      <c r="AL1160" s="110" t="s">
        <v>19271</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15677</v>
      </c>
      <c r="AL1164" s="111" t="s">
        <v>15735</v>
      </c>
      <c r="AM1164" s="109" t="str">
        <f>VLOOKUP(B1164,SAOM!B$2:S3244,18,0)</f>
        <v>10.172.122.1</v>
      </c>
      <c r="AN1164" s="11" t="str">
        <f>VLOOKUP(B1164,SAOM!B$2:U2822,20,0)</f>
        <v>A porta LAN já estava ocupada.</v>
      </c>
      <c r="AO1164" s="54">
        <v>41206</v>
      </c>
      <c r="AP1164" s="54">
        <v>41282</v>
      </c>
      <c r="AQ1164" s="177" t="s">
        <v>455</v>
      </c>
      <c r="AR1164" s="111" t="s">
        <v>12052</v>
      </c>
      <c r="AS1164" s="111" t="s">
        <v>14098</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12615</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20323</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15745</v>
      </c>
      <c r="AL1167" s="111" t="s">
        <v>20326</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20324</v>
      </c>
      <c r="AL1169" s="111" t="s">
        <v>20325</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12761</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15599</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t="str">
        <f>VLOOKUP(D1175,Monitoramento!A$2:B1371,2,0)</f>
        <v>Sim</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17647</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t="str">
        <f>VLOOKUP(D1181,Monitoramento!A$2:B1377,2,0)</f>
        <v>Sim</v>
      </c>
      <c r="AH1181" s="14">
        <v>41380</v>
      </c>
      <c r="AI1181" s="14">
        <v>41387</v>
      </c>
      <c r="AJ1181" s="46" t="s">
        <v>8499</v>
      </c>
      <c r="AK1181" s="111" t="s">
        <v>8975</v>
      </c>
      <c r="AL1181" s="110" t="s">
        <v>17568</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t="str">
        <f>VLOOKUP(D1184,Monitoramento!A$2:B1380,2,0)</f>
        <v>Sim</v>
      </c>
      <c r="AH1184" s="14">
        <v>41484</v>
      </c>
      <c r="AI1184" s="14">
        <v>41487</v>
      </c>
      <c r="AJ1184" s="46" t="s">
        <v>8499</v>
      </c>
      <c r="AK1184" s="110" t="s">
        <v>20462</v>
      </c>
      <c r="AL1184" s="110" t="s">
        <v>20525</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15936</v>
      </c>
      <c r="AK1187" s="111" t="s">
        <v>19721</v>
      </c>
      <c r="AL1187" s="111" t="s">
        <v>20402</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15936</v>
      </c>
      <c r="AK1188" s="110" t="s">
        <v>15334</v>
      </c>
      <c r="AL1188" s="110" t="s">
        <v>16065</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15936</v>
      </c>
      <c r="AK1190" s="111" t="s">
        <v>15334</v>
      </c>
      <c r="AL1190" s="23" t="s">
        <v>20315</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15936</v>
      </c>
      <c r="AK1191" s="111" t="s">
        <v>15334</v>
      </c>
      <c r="AL1191" s="111" t="s">
        <v>20287</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t="e">
        <f>VLOOKUP(D1192,Monitoramento!A$2:B1388,2,0)</f>
        <v>#N/A</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t="str">
        <f>VLOOKUP(D1193,Monitoramento!A$2:B1389,2,0)</f>
        <v>Sim</v>
      </c>
      <c r="AH1193" s="54">
        <v>41485</v>
      </c>
      <c r="AI1193" s="54">
        <v>41493</v>
      </c>
      <c r="AJ1193" s="177" t="s">
        <v>8500</v>
      </c>
      <c r="AK1193" s="111" t="s">
        <v>20470</v>
      </c>
      <c r="AL1193" s="111" t="s">
        <v>20536</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12760</v>
      </c>
      <c r="AL1196" s="111" t="s">
        <v>13126</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v>41299</v>
      </c>
      <c r="AC1197" s="278">
        <f>VLOOKUP(D1197,Faturamento!D$3:F2632,3,0)</f>
        <v>41295</v>
      </c>
      <c r="AD1197" s="40"/>
      <c r="AE1197" s="14" t="str">
        <f>VLOOKUP(B1197,SAOM!B$2:T2738,16,0)</f>
        <v>-</v>
      </c>
      <c r="AF1197" s="14">
        <f t="shared" si="61"/>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t="e">
        <f>VLOOKUP(D1202,Monitoramento!A$2:B1398,2,0)</f>
        <v>#N/A</v>
      </c>
      <c r="AH1202" s="14">
        <v>41327</v>
      </c>
      <c r="AI1202" s="14">
        <v>41382</v>
      </c>
      <c r="AJ1202" s="46" t="s">
        <v>8498</v>
      </c>
      <c r="AK1202" s="110" t="s">
        <v>15744</v>
      </c>
      <c r="AL1202" s="110" t="s">
        <v>17709</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t="str">
        <f>VLOOKUP(D1204,Monitoramento!A$2:B1400,2,0)</f>
        <v>Sim</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13133</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12065</v>
      </c>
      <c r="AE1215" s="14" t="str">
        <f>VLOOKUP(B1215,SAOM!B$2:T2756,16,0)</f>
        <v>-</v>
      </c>
      <c r="AF1215" s="54">
        <f t="shared" si="61"/>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15329</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t="str">
        <f>VLOOKUP(D1222,Monitoramento!A$2:B1418,2,0)</f>
        <v>Sim</v>
      </c>
      <c r="AH1222" s="54" t="s">
        <v>4098</v>
      </c>
      <c r="AI1222" s="54"/>
      <c r="AJ1222" s="177"/>
      <c r="AK1222" s="111"/>
      <c r="AL1222" s="111"/>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15401</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13587</v>
      </c>
      <c r="AL1226" s="110" t="s">
        <v>15993</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15936</v>
      </c>
      <c r="AK1228" s="111" t="s">
        <v>8975</v>
      </c>
      <c r="AL1228" s="111" t="s">
        <v>17647</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15936</v>
      </c>
      <c r="AK1230" s="111" t="s">
        <v>15334</v>
      </c>
      <c r="AL1230" s="111" t="s">
        <v>20434</v>
      </c>
      <c r="AM1230" s="109" t="str">
        <f>VLOOKUP(B1230,SAOM!B$2:S3310,18,0)</f>
        <v>10.172.206.1</v>
      </c>
      <c r="AN1230" s="11" t="str">
        <f>VLOOKUP(B1230,SAOM!B$2:U2888,20,0)</f>
        <v>Vai deixar ligado no modem</v>
      </c>
      <c r="AO1230" s="54">
        <v>41380</v>
      </c>
      <c r="AP1230" s="54">
        <v>41388</v>
      </c>
      <c r="AQ1230" s="177" t="s">
        <v>15936</v>
      </c>
      <c r="AR1230" s="111" t="s">
        <v>8975</v>
      </c>
      <c r="AS1230" s="111" t="s">
        <v>17647</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15329</v>
      </c>
      <c r="AC1231" s="278">
        <f>VLOOKUP(D1231,Faturamento!D$3:F2666,3,0)</f>
        <v>41294</v>
      </c>
      <c r="AD1231" s="44" t="s">
        <v>13136</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15743</v>
      </c>
      <c r="AL1235" s="23" t="s">
        <v>19838</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v>41299</v>
      </c>
      <c r="AC1241" s="278">
        <f>VLOOKUP(D1241,Faturamento!D$3:F2676,3,0)</f>
        <v>41292</v>
      </c>
      <c r="AD1241" s="40"/>
      <c r="AE1241" s="14" t="str">
        <f>VLOOKUP(B1241,SAOM!B$2:T2782,16,0)</f>
        <v>-</v>
      </c>
      <c r="AF1241" s="14">
        <f t="shared" si="66"/>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11875</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v>41291</v>
      </c>
      <c r="AC1244" s="278">
        <f>VLOOKUP(D1244,Faturamento!D$3:F2679,3,0)</f>
        <v>41293</v>
      </c>
      <c r="AD1244" s="40"/>
      <c r="AE1244" s="14" t="str">
        <f>VLOOKUP(B1244,SAOM!B$2:T2785,16,0)</f>
        <v>-</v>
      </c>
      <c r="AF1244" s="14">
        <f t="shared" si="66"/>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13140</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13140</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13689</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19261</v>
      </c>
      <c r="AL1254" s="110" t="s">
        <v>19596</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19827</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19259</v>
      </c>
      <c r="AL1256" s="110" t="s">
        <v>19409</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11875</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11875</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17086</v>
      </c>
      <c r="AL1259" s="111" t="s">
        <v>17710</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15329</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15329</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15329</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20703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13624</v>
      </c>
      <c r="AL1264" s="111" t="s">
        <v>20436</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15334</v>
      </c>
      <c r="AL1266" s="23" t="s">
        <v>19834</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14103</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12617</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15936</v>
      </c>
      <c r="AK1273" s="110" t="s">
        <v>15334</v>
      </c>
      <c r="AL1273" s="110" t="s">
        <v>20440</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15329</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t="str">
        <f>VLOOKUP(D1274,Monitoramento!A$2:B1470,2,0)</f>
        <v>Sim</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12060</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20327</v>
      </c>
      <c r="AL1279" s="111" t="s">
        <v>20397</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13689</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14877</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16106</v>
      </c>
      <c r="AL1286" s="111" t="s">
        <v>19278</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
        <v>15329</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
        <v>15329</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15334</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
        <v>15329</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15329</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13689</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19144</v>
      </c>
      <c r="AL1291" s="111" t="s">
        <v>20659</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17571</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tr">
        <f>VLOOKUP(D1294,Monitoramento!A$2:B1490,2,0)</f>
        <v>Sim</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19937</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t="str">
        <f>VLOOKUP(D1298,Monitoramento!A$2:B1494,2,0)</f>
        <v>Sim</v>
      </c>
      <c r="AH1298" s="54">
        <v>41435</v>
      </c>
      <c r="AI1298" s="54">
        <v>41489</v>
      </c>
      <c r="AJ1298" s="177" t="s">
        <v>622</v>
      </c>
      <c r="AK1298" s="111" t="s">
        <v>19722</v>
      </c>
      <c r="AL1298" s="111" t="s">
        <v>20711</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12758</v>
      </c>
      <c r="AA1299" s="65">
        <v>41488</v>
      </c>
      <c r="AB1299" s="218">
        <v>41456</v>
      </c>
      <c r="AC1299" s="280" t="e">
        <f>VLOOKUP(D1299,Faturamento!D$3:F2734,3,0)</f>
        <v>#N/A</v>
      </c>
      <c r="AD1299" s="45" t="s">
        <v>20527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15329</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19842</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20681</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t="str">
        <f>VLOOKUP(D1305,Monitoramento!A$2:B1501,2,0)</f>
        <v>Sim</v>
      </c>
      <c r="AH1305" s="54">
        <v>41327</v>
      </c>
      <c r="AI1305" s="54">
        <v>41358</v>
      </c>
      <c r="AJ1305" s="177" t="s">
        <v>8499</v>
      </c>
      <c r="AK1305" s="111" t="s">
        <v>15742</v>
      </c>
      <c r="AL1305" s="111" t="s">
        <v>15889</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t="str">
        <f>VLOOKUP(D1308,Monitoramento!A$2:B1504,2,0)</f>
        <v>Sim</v>
      </c>
      <c r="AH1308" s="14">
        <v>41477</v>
      </c>
      <c r="AI1308" s="14">
        <v>41481</v>
      </c>
      <c r="AJ1308" s="46" t="s">
        <v>15936</v>
      </c>
      <c r="AK1308" s="110" t="s">
        <v>15334</v>
      </c>
      <c r="AL1308" s="110" t="s">
        <v>20442</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t="str">
        <f>VLOOKUP(D1310,Monitoramento!A$2:B1506,2,0)</f>
        <v>Sim</v>
      </c>
      <c r="AH1310" s="54">
        <v>41299</v>
      </c>
      <c r="AI1310" s="54">
        <v>41304</v>
      </c>
      <c r="AJ1310" s="177" t="s">
        <v>8498</v>
      </c>
      <c r="AK1310" s="111" t="s">
        <v>14596</v>
      </c>
      <c r="AL1310" s="111" t="s">
        <v>14671</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17083</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12684</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12758</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19931</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11875</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13629</v>
      </c>
      <c r="AL1320" s="111" t="s">
        <v>14107</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19415</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19933</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20320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t="str">
        <f>VLOOKUP(D1333,Monitoramento!A$2:B1529,2,0)</f>
        <v>Sim</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t="str">
        <f>VLOOKUP(D1335,Monitoramento!A$2:B1531,2,0)</f>
        <v>Sim</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20219</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19800</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13135</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19832</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t="str">
        <f>VLOOKUP(D1346,Monitoramento!A$2:B1542,2,0)</f>
        <v>Sim</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v>41257</v>
      </c>
      <c r="AC1347" s="278">
        <f>VLOOKUP(D1347,Faturamento!D$3:F2782,3,0)</f>
        <v>41286</v>
      </c>
      <c r="AD1347" s="44"/>
      <c r="AE1347" s="14" t="str">
        <f>VLOOKUP(B1347,SAOM!B$2:T2888,16,0)</f>
        <v>-</v>
      </c>
      <c r="AF1347" s="54">
        <f t="shared" si="72"/>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15329</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20112</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13700</v>
      </c>
      <c r="AL1355" s="111" t="s">
        <v>15821</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15329</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19723</v>
      </c>
      <c r="AL1358" s="110" t="s">
        <v>20395</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19835</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15329</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15511</v>
      </c>
      <c r="AL1361" s="11" t="s">
        <v>19269</v>
      </c>
      <c r="AM1361" s="109" t="str">
        <f>VLOOKUP(B1361,SAOM!B$2:S3441,18,0)</f>
        <v>10.173.90.1</v>
      </c>
      <c r="AN1361" s="11" t="str">
        <f>VLOOKUP(B1361,SAOM!B$2:U3019,20,0)</f>
        <v>Não possui computador na localidade</v>
      </c>
      <c r="AO1361" s="14">
        <v>41282</v>
      </c>
      <c r="AP1361" s="14">
        <v>41296</v>
      </c>
      <c r="AQ1361" s="46" t="s">
        <v>455</v>
      </c>
      <c r="AR1361" s="110" t="s">
        <v>13630</v>
      </c>
      <c r="AS1361" s="110" t="s">
        <v>14194</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t="str">
        <f>VLOOKUP(D1363,Monitoramento!A$2:B1559,2,0)</f>
        <v>Sim</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t="str">
        <f>VLOOKUP(D1364,Monitoramento!A$2:B1560,2,0)</f>
        <v>Sim</v>
      </c>
      <c r="AH1364" s="54" t="s">
        <v>4098</v>
      </c>
      <c r="AI1364" s="54"/>
      <c r="AJ1364" s="177"/>
      <c r="AK1364" s="111"/>
      <c r="AL1364" s="111"/>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t="str">
        <f>VLOOKUP(D1365,Monitoramento!A$2:B1561,2,0)</f>
        <v>Sim</v>
      </c>
      <c r="AH1365" s="54" t="s">
        <v>4098</v>
      </c>
      <c r="AI1365" s="54"/>
      <c r="AJ1365" s="177"/>
      <c r="AK1365" s="111"/>
      <c r="AL1365" s="111"/>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13132</v>
      </c>
      <c r="AE1367" s="54" t="str">
        <f>VLOOKUP(B1367,SAOM!B$2:T2908,16,0)</f>
        <v>29/11/2012 17:15:28 	Ivan Santos 	Aprovado  	Pendência Ativação Resolvida</v>
      </c>
      <c r="AF1367" s="54">
        <f t="shared" si="77"/>
        <v>41353</v>
      </c>
      <c r="AG1367" s="14" t="e">
        <f>VLOOKUP(D1367,Monitoramento!A$2:B1563,2,0)</f>
        <v>#N/A</v>
      </c>
      <c r="AH1367" s="54">
        <v>41477</v>
      </c>
      <c r="AI1367" s="54"/>
      <c r="AJ1367" s="177" t="s">
        <v>15936</v>
      </c>
      <c r="AK1367" s="111" t="s">
        <v>15334</v>
      </c>
      <c r="AL1367" s="111" t="s">
        <v>20437</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v>41295</v>
      </c>
      <c r="AC1370" s="278">
        <f>VLOOKUP(D1370,Faturamento!D$3:F2805,3,0)</f>
        <v>41322</v>
      </c>
      <c r="AD1370" s="40"/>
      <c r="AE1370" s="14" t="str">
        <f>VLOOKUP(B1370,SAOM!B$2:T2911,16,0)</f>
        <v>-</v>
      </c>
      <c r="AF1370" s="14">
        <f t="shared" si="77"/>
        <v>41381</v>
      </c>
      <c r="AG1370" s="14" t="str">
        <f>VLOOKUP(D1370,Monitoramento!A$2:B1566,2,0)</f>
        <v>Sim</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12757</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15673</v>
      </c>
      <c r="AL1372" s="111" t="s">
        <v>15737</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t="str">
        <f>VLOOKUP(D1381,Monitoramento!A$2:B1577,2,0)</f>
        <v>Sim</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14113</v>
      </c>
      <c r="AL1382" s="111" t="s">
        <v>15296</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t="e">
        <f>VLOOKUP(D1383,Monitoramento!A$2:B1579,2,0)</f>
        <v>#N/A</v>
      </c>
      <c r="AH1383" s="14">
        <v>41290</v>
      </c>
      <c r="AI1383" s="14">
        <v>41291</v>
      </c>
      <c r="AJ1383" s="46" t="s">
        <v>8499</v>
      </c>
      <c r="AK1383" s="110" t="s">
        <v>14096</v>
      </c>
      <c r="AL1383" s="110" t="s">
        <v>17936</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15741</v>
      </c>
      <c r="AL1384" s="110" t="s">
        <v>17647</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20698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13130</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12762</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15740</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v>41278</v>
      </c>
      <c r="AC1399" s="278">
        <f>VLOOKUP(D1399,Faturamento!D$3:F2834,3,0)</f>
        <v>41293</v>
      </c>
      <c r="AD1399" s="40"/>
      <c r="AE1399" s="14" t="str">
        <f>VLOOKUP(B1399,SAOM!B$2:T2940,16,0)</f>
        <v>-</v>
      </c>
      <c r="AF1399" s="14">
        <f t="shared" si="77"/>
        <v>41352</v>
      </c>
      <c r="AG1399" s="14" t="str">
        <f>VLOOKUP(D1399,Monitoramento!A$2:B1595,2,0)</f>
        <v>Sim</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14" t="str">
        <f>VLOOKUP(D1401,Monitoramento!A$2:B1597,2,0)</f>
        <v>Sim</v>
      </c>
      <c r="AH1401" s="54">
        <v>41457</v>
      </c>
      <c r="AI1401" s="54">
        <v>41459</v>
      </c>
      <c r="AJ1401" s="177" t="s">
        <v>8499</v>
      </c>
      <c r="AK1401" s="111" t="s">
        <v>20221</v>
      </c>
      <c r="AL1401" s="111" t="s">
        <v>20249</v>
      </c>
      <c r="AM1401" s="109" t="str">
        <f>VLOOKUP(B1401,SAOM!B$2:S3481,18,0)</f>
        <v>10.173.118.1</v>
      </c>
      <c r="AN1401" s="39" t="str">
        <f>VLOOKUP(B1401,SAOM!B$2:U3059,20,0)</f>
        <v>Conectado ao modem</v>
      </c>
      <c r="AO1401" s="54">
        <v>41324</v>
      </c>
      <c r="AP1401" s="54">
        <v>41346</v>
      </c>
      <c r="AQ1401" s="177" t="s">
        <v>8499</v>
      </c>
      <c r="AR1401" s="111" t="s">
        <v>15333</v>
      </c>
      <c r="AS1401" s="111" t="s">
        <v>15682</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t="str">
        <f>VLOOKUP(D1402,Monitoramento!A$2:B1598,2,0)</f>
        <v>Sim</v>
      </c>
      <c r="AH1402" s="54">
        <v>41348</v>
      </c>
      <c r="AI1402" s="54">
        <v>41352</v>
      </c>
      <c r="AJ1402" s="177" t="s">
        <v>8500</v>
      </c>
      <c r="AK1402" s="111" t="s">
        <v>15739</v>
      </c>
      <c r="AL1402" s="111" t="s">
        <v>15749</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18613</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13689</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13689</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13140</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13140</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15936</v>
      </c>
      <c r="AK1408" s="111" t="s">
        <v>16090</v>
      </c>
      <c r="AL1408" s="111" t="s">
        <v>17087</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13140</v>
      </c>
      <c r="AA1410" s="54">
        <v>41372</v>
      </c>
      <c r="AB1410" s="55">
        <v>41404</v>
      </c>
      <c r="AC1410" s="278">
        <f>VLOOKUP(D1410,Faturamento!D$3:F2845,3,0)</f>
        <v>41403</v>
      </c>
      <c r="AD1410" s="44"/>
      <c r="AE1410" s="54" t="str">
        <f>VLOOKUP(B1410,SAOM!B$2:T2951,16,0)</f>
        <v>-</v>
      </c>
      <c r="AF1410" s="54">
        <f t="shared" si="77"/>
        <v>41462</v>
      </c>
      <c r="AG1410" s="14" t="str">
        <f>VLOOKUP(D1410,Monitoramento!A$2:B1606,2,0)</f>
        <v>Sim</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12684</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14119</v>
      </c>
      <c r="AL1416" s="110" t="s">
        <v>15812</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v>41278</v>
      </c>
      <c r="AC1425" s="278">
        <f>VLOOKUP(D1425,Faturamento!D$3:F2860,3,0)</f>
        <v>41294</v>
      </c>
      <c r="AD1425" s="40"/>
      <c r="AE1425" s="14" t="str">
        <f>VLOOKUP(B1425,SAOM!B$2:T2966,16,0)</f>
        <v>-</v>
      </c>
      <c r="AF1425" s="14">
        <f t="shared" si="82"/>
        <v>41353</v>
      </c>
      <c r="AG1425" s="14" t="str">
        <f>VLOOKUP(D1425,Monitoramento!A$2:B1621,2,0)</f>
        <v>Sim</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17572</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t="str">
        <f>VLOOKUP(D1435,Monitoramento!A$2:B1631,2,0)</f>
        <v>Sim</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tr">
        <f>VLOOKUP(D1436,Monitoramento!A$2:B1632,2,0)</f>
        <v>Sim</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78">
        <f>VLOOKUP(D1439,Faturamento!D$3:F2874,3,0)</f>
        <v>41341</v>
      </c>
      <c r="AD1439" s="40"/>
      <c r="AE1439" s="14" t="str">
        <f>VLOOKUP(B1439,SAOM!B$2:T2980,16,0)</f>
        <v>-</v>
      </c>
      <c r="AF1439" s="14">
        <f t="shared" si="82"/>
        <v>41400</v>
      </c>
      <c r="AG1439" s="14" t="str">
        <f>VLOOKUP(D1439,Monitoramento!A$2:B1635,2,0)</f>
        <v>Sim</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15345</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19724</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15345</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19417</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15939</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18613</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15334</v>
      </c>
      <c r="AL1453" s="110" t="s">
        <v>20438</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19405</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12060</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78">
        <f>VLOOKUP(D1459,Faturamento!D$3:F2894,3,0)</f>
        <v>41333</v>
      </c>
      <c r="AD1459" s="40"/>
      <c r="AE1459" s="14" t="str">
        <f>VLOOKUP(B1459,SAOM!B$2:T3000,16,0)</f>
        <v>-</v>
      </c>
      <c r="AF1459" s="14">
        <f t="shared" si="82"/>
        <v>41392</v>
      </c>
      <c r="AG1459" s="14" t="str">
        <f>VLOOKUP(D1459,Monitoramento!A$2:B1655,2,0)</f>
        <v>Sim</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13502</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12026</v>
      </c>
      <c r="AA1461" s="14">
        <v>41303</v>
      </c>
      <c r="AB1461" s="27">
        <v>41304</v>
      </c>
      <c r="AC1461" s="278">
        <f>VLOOKUP(D1461,Faturamento!D$3:F2896,3,0)</f>
        <v>41322</v>
      </c>
      <c r="AD1461" s="40"/>
      <c r="AE1461" s="14" t="str">
        <f>VLOOKUP(B1461,SAOM!B$2:T3002,16,0)</f>
        <v>-</v>
      </c>
      <c r="AF1461" s="14">
        <f t="shared" si="82"/>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12026</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12026</v>
      </c>
      <c r="AA1463" s="54">
        <v>41295</v>
      </c>
      <c r="AB1463" s="27">
        <v>41295</v>
      </c>
      <c r="AC1463" s="278">
        <f>VLOOKUP(D1463,Faturamento!D$3:F2898,3,0)</f>
        <v>41326</v>
      </c>
      <c r="AD1463" s="44"/>
      <c r="AE1463" s="54" t="str">
        <f>VLOOKUP(B1463,SAOM!B$2:T3004,16,0)</f>
        <v>-</v>
      </c>
      <c r="AF1463" s="54">
        <f t="shared" si="82"/>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12026</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12060</v>
      </c>
      <c r="AA1465" s="54">
        <v>41295</v>
      </c>
      <c r="AB1465" s="27">
        <v>41295</v>
      </c>
      <c r="AC1465" s="278">
        <f>VLOOKUP(D1465,Faturamento!D$3:F2900,3,0)</f>
        <v>41327</v>
      </c>
      <c r="AD1465" s="44"/>
      <c r="AE1465" s="54" t="str">
        <f>VLOOKUP(B1465,SAOM!B$2:T3006,16,0)</f>
        <v>-</v>
      </c>
      <c r="AF1465" s="54">
        <f t="shared" si="82"/>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12060</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12060</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12060</v>
      </c>
      <c r="AA1469" s="14">
        <v>41304</v>
      </c>
      <c r="AB1469" s="27">
        <v>41304</v>
      </c>
      <c r="AC1469" s="278">
        <f>VLOOKUP(D1469,Faturamento!D$3:F2904,3,0)</f>
        <v>41329</v>
      </c>
      <c r="AD1469" s="40"/>
      <c r="AE1469" s="14" t="str">
        <f>VLOOKUP(B1469,SAOM!B$2:T3010,16,0)</f>
        <v>-</v>
      </c>
      <c r="AF1469" s="14">
        <f t="shared" si="82"/>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12060</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78">
        <f>VLOOKUP(D1476,Faturamento!D$3:F2911,3,0)</f>
        <v>41334</v>
      </c>
      <c r="AD1476" s="40"/>
      <c r="AE1476" s="14" t="str">
        <f>VLOOKUP(B1476,SAOM!B$2:T3017,16,0)</f>
        <v>-</v>
      </c>
      <c r="AF1476" s="14">
        <f t="shared" si="82"/>
        <v>41393</v>
      </c>
      <c r="AG1476" s="14" t="str">
        <f>VLOOKUP(D1476,Monitoramento!A$2:B1672,2,0)</f>
        <v>Sim</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78">
        <f>VLOOKUP(D1479,Faturamento!D$3:F2914,3,0)</f>
        <v>41335</v>
      </c>
      <c r="AD1479" s="40"/>
      <c r="AE1479" s="14" t="str">
        <f>VLOOKUP(B1479,SAOM!B$2:T3020,16,0)</f>
        <v>-</v>
      </c>
      <c r="AF1479" s="14">
        <f t="shared" si="86"/>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78">
        <f>VLOOKUP(D1480,Faturamento!D$3:F2915,3,0)</f>
        <v>41336</v>
      </c>
      <c r="AD1480" s="40"/>
      <c r="AE1480" s="14" t="str">
        <f>VLOOKUP(B1480,SAOM!B$2:T3021,16,0)</f>
        <v>-</v>
      </c>
      <c r="AF1480" s="14">
        <f t="shared" si="86"/>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17566</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12060</v>
      </c>
      <c r="AA1482" s="54"/>
      <c r="AB1482" s="55">
        <v>41332</v>
      </c>
      <c r="AC1482" s="279"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12060</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12060</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19358</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12837</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12060</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12060</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12060</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16107</v>
      </c>
      <c r="AL1489" s="111" t="s">
        <v>17654</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12060</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13130</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13502</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15983</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15983</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15891</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15983</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15988</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15986</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19725</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13130</v>
      </c>
      <c r="AA1515" s="54">
        <v>41264</v>
      </c>
      <c r="AB1515" s="27">
        <v>41281</v>
      </c>
      <c r="AC1515" s="278">
        <f>VLOOKUP(D1515,Faturamento!D$3:F2950,3,0)</f>
        <v>41295</v>
      </c>
      <c r="AD1515" s="44" t="s">
        <v>13501</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13502</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v>41278</v>
      </c>
      <c r="AC1517" s="278">
        <f>VLOOKUP(D1517,Faturamento!D$3:F2952,3,0)</f>
        <v>41294</v>
      </c>
      <c r="AD1517" s="40"/>
      <c r="AE1517" s="14" t="str">
        <f>VLOOKUP(B1517,SAOM!B$2:T3058,16,0)</f>
        <v>-</v>
      </c>
      <c r="AF1517" s="14">
        <f t="shared" si="86"/>
        <v>41353</v>
      </c>
      <c r="AG1517" s="14" t="str">
        <f>VLOOKUP(D1517,Monitoramento!A$2:B1713,2,0)</f>
        <v>Sim</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15405</v>
      </c>
      <c r="AA1518" s="54">
        <v>41338</v>
      </c>
      <c r="AB1518" s="55"/>
      <c r="AC1518" s="278">
        <f>VLOOKUP(D1518,Faturamento!D$3:F2953,3,0)</f>
        <v>41369</v>
      </c>
      <c r="AD1518" s="44" t="s">
        <v>15603</v>
      </c>
      <c r="AE1518" s="54" t="str">
        <f>VLOOKUP(B1518,SAOM!B$2:T3059,16,0)</f>
        <v>-</v>
      </c>
      <c r="AF1518" s="54">
        <f t="shared" si="86"/>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15585</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78">
        <f>VLOOKUP(D1534,Faturamento!D$3:F2969,3,0)</f>
        <v>41335</v>
      </c>
      <c r="AD1534" s="40"/>
      <c r="AE1534" s="14" t="str">
        <f>VLOOKUP(B1534,SAOM!B$2:T3075,16,0)</f>
        <v>-</v>
      </c>
      <c r="AF1534" s="14">
        <f t="shared" si="86"/>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12026</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19145</v>
      </c>
      <c r="AL1546" s="110" t="s">
        <v>19264</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13135</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19410</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14106</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14106</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v>41298</v>
      </c>
      <c r="AC1567" s="278">
        <f>VLOOKUP(D1567,Faturamento!D$3:F3002,3,0)</f>
        <v>41328</v>
      </c>
      <c r="AD1567" s="40"/>
      <c r="AE1567" s="14" t="str">
        <f>VLOOKUP(B1567,SAOM!B$2:T3108,16,0)</f>
        <v>-</v>
      </c>
      <c r="AF1567" s="14">
        <f t="shared" si="90"/>
        <v>41387</v>
      </c>
      <c r="AG1567" s="14" t="str">
        <f>VLOOKUP(D1567,Monitoramento!A$2:B1763,2,0)</f>
        <v>Sim</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74">
        <v>41337</v>
      </c>
      <c r="AC1569" s="278">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15936</v>
      </c>
      <c r="AK1569" s="111" t="s">
        <v>15334</v>
      </c>
      <c r="AL1569" s="110" t="s">
        <v>20684</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12761</v>
      </c>
      <c r="AA1570" s="54">
        <v>41334</v>
      </c>
      <c r="AB1570" s="376">
        <v>41337</v>
      </c>
      <c r="AC1570" s="278">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15936</v>
      </c>
      <c r="AK1570" s="111" t="s">
        <v>15334</v>
      </c>
      <c r="AL1570" s="111" t="s">
        <v>20705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15401</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15936</v>
      </c>
      <c r="AK1571" s="111" t="s">
        <v>15334</v>
      </c>
      <c r="AL1571" s="111" t="s">
        <v>20250</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15936</v>
      </c>
      <c r="AK1572" s="111" t="s">
        <v>15334</v>
      </c>
      <c r="AL1572" s="111" t="s">
        <v>20685</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12837</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t="str">
        <f>VLOOKUP(D1573,Monitoramento!A$2:B1769,2,0)</f>
        <v>Sim</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15401</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15936</v>
      </c>
      <c r="AK1574" s="111" t="s">
        <v>15334</v>
      </c>
      <c r="AL1574" s="111" t="s">
        <v>20685</v>
      </c>
      <c r="AM1574" s="109" t="str">
        <f>VLOOKUP(B1574,SAOM!B$2:S3654,18,0)</f>
        <v>10.174.71.1</v>
      </c>
      <c r="AN1574" s="11" t="str">
        <f>VLOOKUP(B1574,SAOM!B$2:U3232,20,0)</f>
        <v>Vai deixar conectado no modem.</v>
      </c>
      <c r="AO1574" s="54">
        <v>41473</v>
      </c>
      <c r="AP1574" s="177" t="s">
        <v>15936</v>
      </c>
      <c r="AQ1574" s="111" t="s">
        <v>15334</v>
      </c>
      <c r="AR1574" s="111" t="s">
        <v>20248</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15936</v>
      </c>
      <c r="AK1575" s="111" t="s">
        <v>15334</v>
      </c>
      <c r="AL1575" s="110" t="s">
        <v>20396</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15525</v>
      </c>
      <c r="AA1576" s="54">
        <v>41337</v>
      </c>
      <c r="AB1576" s="376">
        <v>41337</v>
      </c>
      <c r="AC1576" s="278">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15525</v>
      </c>
      <c r="AA1577" s="14">
        <v>41337</v>
      </c>
      <c r="AB1577" s="374">
        <v>41337</v>
      </c>
      <c r="AC1577" s="278">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e">
        <f>VLOOKUP(D1577,Monitoramento!A$2:B1773,2,0)</f>
        <v>#N/A</v>
      </c>
      <c r="AH1577" s="14">
        <v>41456</v>
      </c>
      <c r="AI1577" s="14">
        <v>41459</v>
      </c>
      <c r="AJ1577" s="46" t="s">
        <v>8499</v>
      </c>
      <c r="AK1577" s="110" t="s">
        <v>15334</v>
      </c>
      <c r="AL1577" s="110" t="s">
        <v>20251</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15401</v>
      </c>
      <c r="AA1578" s="54">
        <v>41338</v>
      </c>
      <c r="AB1578" s="376">
        <v>41337</v>
      </c>
      <c r="AC1578" s="278">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15334</v>
      </c>
      <c r="AL1578" s="230" t="s">
        <v>20429</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396" t="s">
        <v>15936</v>
      </c>
      <c r="AK1582" s="111" t="s">
        <v>20681</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14581</v>
      </c>
      <c r="AA1583" s="54">
        <v>41339</v>
      </c>
      <c r="AB1583" s="55">
        <v>41340</v>
      </c>
      <c r="AC1583" s="278">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78">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13133</v>
      </c>
      <c r="AA1585" s="54">
        <v>41339</v>
      </c>
      <c r="AB1585" s="55">
        <v>41390</v>
      </c>
      <c r="AC1585" s="278">
        <f>VLOOKUP(D1585,Faturamento!D$3:F3020,3,0)</f>
        <v>41370</v>
      </c>
      <c r="AD1585" s="44" t="s">
        <v>15600</v>
      </c>
      <c r="AE1585" s="54" t="str">
        <f>VLOOKUP(B1585,SAOM!B$2:T3126,16,0)</f>
        <v>-</v>
      </c>
      <c r="AF1585" s="54">
        <f t="shared" si="90"/>
        <v>41429</v>
      </c>
      <c r="AG1585" s="14" t="e">
        <f>VLOOKUP(D1585,Monitoramento!A$2:B1781,2,0)</f>
        <v>#N/A</v>
      </c>
      <c r="AH1585" s="54">
        <v>41354</v>
      </c>
      <c r="AI1585" s="54">
        <v>41382</v>
      </c>
      <c r="AJ1585" s="177" t="s">
        <v>8498</v>
      </c>
      <c r="AK1585" s="111" t="s">
        <v>15826</v>
      </c>
      <c r="AL1585" s="111" t="s">
        <v>17708</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13133</v>
      </c>
      <c r="AA1586" s="54">
        <v>41334</v>
      </c>
      <c r="AB1586" s="55">
        <v>41390</v>
      </c>
      <c r="AC1586" s="278">
        <f>VLOOKUP(D1586,Faturamento!D$3:F3021,3,0)</f>
        <v>41365</v>
      </c>
      <c r="AD1586" s="44" t="s">
        <v>15600</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15936</v>
      </c>
      <c r="AK1590" s="14" t="s">
        <v>16108</v>
      </c>
      <c r="AL1590" s="110" t="s">
        <v>17648</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12684</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78">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78">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78">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78">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15936</v>
      </c>
      <c r="AK1597" s="110" t="s">
        <v>15334</v>
      </c>
      <c r="AL1597" s="110" t="s">
        <v>20399</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13689</v>
      </c>
      <c r="AA1599" s="54">
        <v>41338</v>
      </c>
      <c r="AB1599" s="55">
        <v>41340</v>
      </c>
      <c r="AC1599" s="278">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12060</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12060</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19486</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14669</v>
      </c>
      <c r="AA1613" s="54">
        <v>41351</v>
      </c>
      <c r="AB1613" s="55">
        <v>41313</v>
      </c>
      <c r="AC1613" s="278">
        <f>VLOOKUP(D1613,Faturamento!D$3:F3048,3,0)</f>
        <v>41382</v>
      </c>
      <c r="AD1613" s="44" t="s">
        <v>15400</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14670</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12026</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78">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15600</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t="e">
        <f>VLOOKUP(D1642,Monitoramento!A$2:B1838,2,0)</f>
        <v>#N/A</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17647</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12060</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78">
        <f>VLOOKUP(D1649,Faturamento!D$3:F3084,3,0)</f>
        <v>41417</v>
      </c>
      <c r="AD1649" s="40"/>
      <c r="AE1649" s="14" t="str">
        <f>VLOOKUP(B1649,SAOM!B$2:T3190,16,0)</f>
        <v>-</v>
      </c>
      <c r="AF1649" s="14">
        <f t="shared" si="94"/>
        <v>41476</v>
      </c>
      <c r="AG1649" s="14" t="str">
        <f>VLOOKUP(D1649,Monitoramento!A$2:B1845,2,0)</f>
        <v>Sim</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78">
        <f>VLOOKUP(D1650,Faturamento!D$3:F3085,3,0)</f>
        <v>41413</v>
      </c>
      <c r="AD1650" s="40"/>
      <c r="AE1650" s="14" t="str">
        <f>VLOOKUP(B1650,SAOM!B$2:T3191,16,0)</f>
        <v>-</v>
      </c>
      <c r="AF1650" s="14">
        <f t="shared" si="94"/>
        <v>41472</v>
      </c>
      <c r="AG1650" s="14" t="str">
        <f>VLOOKUP(D1650,Monitoramento!A$2:B1846,2,0)</f>
        <v>Sim</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12758</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12758</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12060</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12060</v>
      </c>
      <c r="AA1659" s="55">
        <v>41389</v>
      </c>
      <c r="AB1659" s="55">
        <v>41389</v>
      </c>
      <c r="AC1659" s="279">
        <f>VLOOKUP(D1659,Faturamento!D$3:F3094,3,0)</f>
        <v>41420</v>
      </c>
      <c r="AD1659" s="44" t="s">
        <v>17651</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12026</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12026</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12026</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12060</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12060</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12026</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12060</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12026</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20111</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15936</v>
      </c>
      <c r="AK1679" s="23" t="s">
        <v>20105</v>
      </c>
      <c r="AL1679" s="110" t="s">
        <v>20223</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17760</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12060</v>
      </c>
      <c r="AA1681" s="55">
        <v>41407</v>
      </c>
      <c r="AB1681" s="55">
        <v>41411</v>
      </c>
      <c r="AC1681" s="279">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12758</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12758</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13130</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13130</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12837</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17567</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12758</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12758</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12060</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13130</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20467</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18619</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18619</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18619</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19937</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20106</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19934</v>
      </c>
      <c r="AA1721" s="27">
        <v>41452</v>
      </c>
      <c r="AB1721" s="55">
        <v>41512</v>
      </c>
      <c r="AC1721" s="278" t="e">
        <f>VLOOKUP(D1721,Faturamento!D$3:F3156,3,0)</f>
        <v>#N/A</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19356</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17827</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17827</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15401</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12761</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15401</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15401</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12761</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12761</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14106</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14628</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19417</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t="e">
        <f>VLOOKUP(D1736,Monitoramento!A$2:B1932,2,0)</f>
        <v>#N/A</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14628</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15401</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15401</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12761</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78" t="e">
        <f>VLOOKUP(D1741,Faturamento!D$3:F3176,3,0)</f>
        <v>#N/A</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12761</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15401</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12837</v>
      </c>
      <c r="AA1744" s="27">
        <v>41410</v>
      </c>
      <c r="AB1744" s="27">
        <v>41425</v>
      </c>
      <c r="AC1744" s="278" t="e">
        <f>VLOOKUP(D1744,Faturamento!D$3:F3179,3,0)</f>
        <v>#N/A</v>
      </c>
      <c r="AD1744" s="40" t="s">
        <v>18054</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12837</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18619</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622</v>
      </c>
      <c r="AK1749" s="110" t="s">
        <v>20700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12761</v>
      </c>
      <c r="AA1750" s="55">
        <v>41408</v>
      </c>
      <c r="AB1750" s="55">
        <v>41421</v>
      </c>
      <c r="AC1750" s="279">
        <f>VLOOKUP(D1750,Faturamento!D$3:F3185,3,0)</f>
        <v>41439</v>
      </c>
      <c r="AD1750" s="44" t="s">
        <v>18609</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12761</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12761</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13130</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t="e">
        <f>VLOOKUP(D1760,Monitoramento!A$2:B1956,2,0)</f>
        <v>#N/A</v>
      </c>
      <c r="AH1760" s="54">
        <v>41456</v>
      </c>
      <c r="AI1760" s="54">
        <v>41457</v>
      </c>
      <c r="AJ1760" s="177" t="s">
        <v>15936</v>
      </c>
      <c r="AK1760" s="111" t="s">
        <v>20225</v>
      </c>
      <c r="AL1760" s="111" t="s">
        <v>20226</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17826</v>
      </c>
      <c r="AA1764" s="55">
        <v>41397</v>
      </c>
      <c r="AB1764" s="55"/>
      <c r="AC1764" s="279">
        <f>VLOOKUP(D1764,Faturamento!D$3:F3199,3,0)</f>
        <v>41428</v>
      </c>
      <c r="AD1764" s="44" t="s">
        <v>20228</v>
      </c>
      <c r="AE1764" s="54" t="str">
        <f>VLOOKUP(B1764,SAOM!B$2:T3305,16,0)</f>
        <v>-</v>
      </c>
      <c r="AF1764" s="54">
        <f t="shared" si="103"/>
        <v>41487</v>
      </c>
      <c r="AG1764" s="14" t="str">
        <f>VLOOKUP(D1764,Monitoramento!A$2:B1960,2,0)</f>
        <v>Sim</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20671</v>
      </c>
      <c r="AA1765" s="27">
        <v>41512</v>
      </c>
      <c r="AB1765" s="27"/>
      <c r="AC1765" s="278"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19996</v>
      </c>
      <c r="AA1766" s="55">
        <v>41460</v>
      </c>
      <c r="AB1766" s="55"/>
      <c r="AC1766" s="278">
        <v>41487</v>
      </c>
      <c r="AD1766" s="44" t="s">
        <v>20229</v>
      </c>
      <c r="AE1766" s="54" t="str">
        <f>VLOOKUP(B1766,SAOM!B$2:T3307,16,0)</f>
        <v>-</v>
      </c>
      <c r="AF1766" s="54">
        <f t="shared" si="103"/>
        <v>41550</v>
      </c>
      <c r="AG1766" s="14" t="str">
        <f>VLOOKUP(D1766,Monitoramento!A$2:B1962,2,0)</f>
        <v>Sim</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19658</v>
      </c>
      <c r="AA1767" s="14">
        <v>41437</v>
      </c>
      <c r="AB1767" s="55"/>
      <c r="AC1767" s="278">
        <f>VLOOKUP(D1767,Faturamento!D$3:F3202,3,0)</f>
        <v>41468</v>
      </c>
      <c r="AD1767" s="40"/>
      <c r="AE1767" s="14" t="str">
        <f>VLOOKUP(B1767,SAOM!B$2:T3308,16,0)</f>
        <v>-</v>
      </c>
      <c r="AF1767" s="14">
        <f t="shared" si="103"/>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t="e">
        <f>VLOOKUP(D1770,Monitoramento!A$2:B1966,2,0)</f>
        <v>#N/A</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15892</v>
      </c>
      <c r="AA1772" s="54">
        <v>41389</v>
      </c>
      <c r="AB1772" s="55"/>
      <c r="AC1772" s="279">
        <f>VLOOKUP(D1772,Faturamento!D$3:F3207,3,0)</f>
        <v>41420</v>
      </c>
      <c r="AD1772" s="44"/>
      <c r="AE1772" s="54" t="str">
        <f>VLOOKUP(B1772,SAOM!B$2:T3313,16,0)</f>
        <v>-</v>
      </c>
      <c r="AF1772" s="54">
        <f t="shared" si="103"/>
        <v>41479</v>
      </c>
      <c r="AG1772" s="14" t="str">
        <f>VLOOKUP(D1772,Monitoramento!A$2:B1968,2,0)</f>
        <v>Sim</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t="e">
        <f>VLOOKUP(D1776,Faturamento!D$3:F3211,3,0)</f>
        <v>#N/A</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17707</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19418</v>
      </c>
      <c r="AA1778" s="55">
        <v>41423</v>
      </c>
      <c r="AB1778" s="55"/>
      <c r="AC1778" s="279">
        <f>VLOOKUP(D1778,Faturamento!D$3:F3213,3,0)</f>
        <v>41454</v>
      </c>
      <c r="AD1778" s="44"/>
      <c r="AE1778" s="54" t="str">
        <f>VLOOKUP(B1778,SAOM!B$2:T3319,16,0)</f>
        <v>-</v>
      </c>
      <c r="AF1778" s="54">
        <f t="shared" si="103"/>
        <v>41513</v>
      </c>
      <c r="AG1778" s="14" t="str">
        <f>VLOOKUP(D1778,Monitoramento!A$2:B1974,2,0)</f>
        <v>Sim</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t="str">
        <f>VLOOKUP(D1782,Monitoramento!A$2:B1978,2,0)</f>
        <v>Sim</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20113</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t="e">
        <f>VLOOKUP(D1785,Faturamento!D$3:F3220,3,0)</f>
        <v>#N/A</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t="str">
        <f>VLOOKUP(D1786,Monitoramento!A$2:B1982,2,0)</f>
        <v>Sim</v>
      </c>
      <c r="AH1786" s="14"/>
      <c r="AI1786" s="14"/>
      <c r="AJ1786" s="46"/>
      <c r="AK1786" s="110"/>
      <c r="AL1786" s="110"/>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t="str">
        <f>VLOOKUP(D1787,Monitoramento!A$2:B1983,2,0)</f>
        <v>Sim</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17825</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19996</v>
      </c>
      <c r="AA1791" s="27">
        <v>41452</v>
      </c>
      <c r="AB1791" s="27"/>
      <c r="AC1791" s="278" t="e">
        <f>VLOOKUP(D1791,Faturamento!D$3:F3226,3,0)</f>
        <v>#N/A</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t="str">
        <f>VLOOKUP(D1793,Monitoramento!A$2:B1989,2,0)</f>
        <v>Sim</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c r="AC1794" s="278">
        <f>VLOOKUP(D1794,Faturamento!D$3:F3229,3,0)</f>
        <v>41428</v>
      </c>
      <c r="AD1794" s="40"/>
      <c r="AE1794" s="14" t="str">
        <f>VLOOKUP(B1794,SAOM!B$2:T3335,16,0)</f>
        <v>-</v>
      </c>
      <c r="AF1794" s="14">
        <f t="shared" si="103"/>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t="str">
        <f>VLOOKUP(D1795,Monitoramento!A$2:B1991,2,0)</f>
        <v>Sim</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17759</v>
      </c>
      <c r="AA1796" s="55">
        <v>41394</v>
      </c>
      <c r="AB1796" s="55"/>
      <c r="AC1796" s="279">
        <f>VLOOKUP(D1796,Faturamento!D$3:F3231,3,0)</f>
        <v>41425</v>
      </c>
      <c r="AD1796" s="44"/>
      <c r="AE1796" s="54" t="str">
        <f>VLOOKUP(B1796,SAOM!B$2:T3337,16,0)</f>
        <v>-</v>
      </c>
      <c r="AF1796" s="54">
        <f t="shared" si="103"/>
        <v>41484</v>
      </c>
      <c r="AG1796" s="14" t="str">
        <f>VLOOKUP(D1796,Monitoramento!A$2:B1992,2,0)</f>
        <v>Sim</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17824</v>
      </c>
      <c r="AA1801" s="55">
        <v>41396</v>
      </c>
      <c r="AB1801" s="55"/>
      <c r="AC1801" s="279">
        <f>VLOOKUP(D1801,Faturamento!D$3:F3236,3,0)</f>
        <v>41427</v>
      </c>
      <c r="AD1801" s="44"/>
      <c r="AE1801" s="54" t="str">
        <f>VLOOKUP(B1801,SAOM!B$2:T3342,16,0)</f>
        <v>-</v>
      </c>
      <c r="AF1801" s="54">
        <f t="shared" si="107"/>
        <v>41486</v>
      </c>
      <c r="AG1801" s="14" t="str">
        <f>VLOOKUP(D1801,Monitoramento!A$2:B1997,2,0)</f>
        <v>Sim</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c r="AC1805" s="278">
        <f>VLOOKUP(D1805,Faturamento!D$3:F3240,3,0)</f>
        <v>41470</v>
      </c>
      <c r="AD1805" s="40"/>
      <c r="AE1805" s="14" t="str">
        <f>VLOOKUP(B1805,SAOM!B$2:T3346,16,0)</f>
        <v>-</v>
      </c>
      <c r="AF1805" s="14">
        <f t="shared" si="107"/>
        <v>41529</v>
      </c>
      <c r="AG1805" s="14" t="str">
        <f>VLOOKUP(D1805,Monitoramento!A$2:B2001,2,0)</f>
        <v>Sim</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17711</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20138</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17566</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17566</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17566</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19356</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19356</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19414</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17653</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19146</v>
      </c>
      <c r="AL1815" s="110" t="s">
        <v>19408</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17653</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19146</v>
      </c>
      <c r="AL1816" s="110" t="s">
        <v>19655</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19414</v>
      </c>
      <c r="AA1818" s="27">
        <v>41422</v>
      </c>
      <c r="AB1818" s="27">
        <v>41425</v>
      </c>
      <c r="AC1818" s="278">
        <f>VLOOKUP(D1818,Faturamento!D$3:F3253,3,0)</f>
        <v>41453</v>
      </c>
      <c r="AD1818" s="40"/>
      <c r="AE1818" s="14" t="str">
        <f>VLOOKUP(B1818,SAOM!B$2:T3359,16,0)</f>
        <v>-</v>
      </c>
      <c r="AF1818" s="14">
        <f t="shared" si="107"/>
        <v>41512</v>
      </c>
      <c r="AG1818" s="14" t="str">
        <f>VLOOKUP(D1818,Monitoramento!A$2:B2014,2,0)</f>
        <v>Sim</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19413</v>
      </c>
      <c r="AA1819" s="27">
        <v>41423</v>
      </c>
      <c r="AB1819" s="27">
        <v>41425</v>
      </c>
      <c r="AC1819" s="278">
        <f>VLOOKUP(D1819,Faturamento!D$3:F3254,3,0)</f>
        <v>41454</v>
      </c>
      <c r="AD1819" s="40"/>
      <c r="AE1819" s="14" t="str">
        <f>VLOOKUP(B1819,SAOM!B$2:T3360,16,0)</f>
        <v>-</v>
      </c>
      <c r="AF1819" s="14">
        <f t="shared" si="107"/>
        <v>41513</v>
      </c>
      <c r="AG1819" s="14" t="e">
        <f>VLOOKUP(D1819,Monitoramento!A$2:B2015,2,0)</f>
        <v>#N/A</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19416</v>
      </c>
      <c r="AA1820" s="27">
        <v>41423</v>
      </c>
      <c r="AB1820" s="27">
        <v>41438</v>
      </c>
      <c r="AC1820" s="278">
        <f>VLOOKUP(D1820,Faturamento!D$3:F3255,3,0)</f>
        <v>41454</v>
      </c>
      <c r="AD1820" s="40"/>
      <c r="AE1820" s="14" t="str">
        <f>VLOOKUP(B1820,SAOM!B$2:T3361,16,0)</f>
        <v>-</v>
      </c>
      <c r="AF1820" s="14">
        <f t="shared" si="107"/>
        <v>41513</v>
      </c>
      <c r="AG1820" s="14" t="str">
        <f>VLOOKUP(D1820,Monitoramento!A$2:B2016,2,0)</f>
        <v>Sim</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20428</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20428</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15334</v>
      </c>
      <c r="AL1831" s="111" t="s">
        <v>20321</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20428</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18489</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18326</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20428</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t="e">
        <f>VLOOKUP(D1837,Faturamento!D$3:F3272,3,0)</f>
        <v>#N/A</v>
      </c>
      <c r="AD1837" s="44" t="s">
        <v>20526</v>
      </c>
      <c r="AE1837" s="54" t="str">
        <f>VLOOKUP(B1837,SAOM!B$2:T3378,16,0)</f>
        <v>-</v>
      </c>
      <c r="AF1837" s="54">
        <f t="shared" si="107"/>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t="e">
        <f>VLOOKUP(D1838,Faturamento!D$3:F3273,3,0)</f>
        <v>#N/A</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t="e">
        <f>VLOOKUP(D1839,Faturamento!D$3:F3274,3,0)</f>
        <v>#N/A</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20657</v>
      </c>
      <c r="AA1840" s="27">
        <v>41508</v>
      </c>
      <c r="AB1840" s="27"/>
      <c r="AC1840" s="278" t="e">
        <f>VLOOKUP(D1840,Faturamento!D$3:F3275,3,0)</f>
        <v>#N/A</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19800</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19828</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19795</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19828</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19800</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19830</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t="e">
        <f>VLOOKUP(D1850,Monitoramento!A$2:B2046,2,0)</f>
        <v>#N/A</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78">
        <f>VLOOKUP(D1852,Faturamento!D$3:F3287,3,0)</f>
        <v>41441</v>
      </c>
      <c r="AD1852" s="40"/>
      <c r="AE1852" s="14" t="str">
        <f>VLOOKUP(B1852,SAOM!B$2:T3393,16,0)</f>
        <v>-</v>
      </c>
      <c r="AF1852" s="14">
        <f t="shared" si="107"/>
        <v>41500</v>
      </c>
      <c r="AG1852" s="14" t="str">
        <f>VLOOKUP(D1852,Monitoramento!A$2:B2048,2,0)</f>
        <v>Sim</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15584</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19935</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12684</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12684</v>
      </c>
      <c r="AA1865" s="55">
        <v>41408</v>
      </c>
      <c r="AB1865" s="55">
        <v>41425</v>
      </c>
      <c r="AC1865" s="279">
        <f>VLOOKUP(D1865,Faturamento!D$3:F3300,3,0)</f>
        <v>41439</v>
      </c>
      <c r="AD1865" s="44" t="s">
        <v>18610</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12684</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19931</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19932</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19931</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19931</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12684</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12684</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12684</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12684</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12684</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t="e">
        <f>VLOOKUP(D1880,Monitoramento!A$2:B2076,2,0)</f>
        <v>#N/A</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20252</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c r="AI1883" s="14"/>
      <c r="AJ1883" s="46"/>
      <c r="AK1883" s="110"/>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19657</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19657</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15936</v>
      </c>
      <c r="AK1886" s="67" t="s">
        <v>15334</v>
      </c>
      <c r="AL1886" s="110" t="s">
        <v>20224</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20114</v>
      </c>
      <c r="AA1890" s="27">
        <v>41453</v>
      </c>
      <c r="AB1890" s="55"/>
      <c r="AC1890" s="278">
        <f>VLOOKUP(D1890,Faturamento!D$3:F3325,3,0)</f>
        <v>41484</v>
      </c>
      <c r="AD1890" s="40"/>
      <c r="AE1890" s="14" t="str">
        <f>VLOOKUP(B1890,SAOM!B$2:T3431,16,0)</f>
        <v>-</v>
      </c>
      <c r="AF1890" s="14">
        <f t="shared" si="112"/>
        <v>41543</v>
      </c>
      <c r="AG1890" s="14" t="str">
        <f>VLOOKUP(D1890,Monitoramento!A$2:B2086,2,0)</f>
        <v>Sim</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20108</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t="str">
        <f>VLOOKUP(D1892,Monitoramento!A$2:B2088,2,0)</f>
        <v>Sim</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19414</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19419</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19656</v>
      </c>
      <c r="AA1908" s="14">
        <v>41437</v>
      </c>
      <c r="AB1908" s="27">
        <v>41446</v>
      </c>
      <c r="AC1908" s="278">
        <f>VLOOKUP(D1908,Faturamento!D$3:F3344,3,0)</f>
        <v>41468</v>
      </c>
      <c r="AD1908" s="40" t="s">
        <v>18610</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19656</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19358</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19358</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19604</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19593</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19358</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t="e">
        <f>VLOOKUP(D1920,Faturamento!D$3:F3356,3,0)</f>
        <v>#N/A</v>
      </c>
      <c r="AD1920" s="44" t="s">
        <v>15406</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19726</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19726</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19726</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19270</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19487</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20104</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19935</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19936</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19411</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20110</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19417</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19419</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12026</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19356</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19827</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19933</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19656</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20107</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19419</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12761</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17827</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12026</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12026</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19419</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19580</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19580</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12026</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12026</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t="e">
        <f>VLOOKUP(D1981,Faturamento!D$3:F3417,3,0)</f>
        <v>#N/A</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19580</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19419</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19358</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19358</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19358</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19419</v>
      </c>
      <c r="AA1988" s="27">
        <v>41449</v>
      </c>
      <c r="AB1988" s="27">
        <v>41457</v>
      </c>
      <c r="AC1988" s="278">
        <f>VLOOKUP(D1988,Faturamento!D$3:F3424,3,0)</f>
        <v>41480</v>
      </c>
      <c r="AD1988" s="40"/>
      <c r="AE1988" s="14" t="str">
        <f>VLOOKUP(B1988,SAOM!B$2:T3529,16,0)</f>
        <v>-</v>
      </c>
      <c r="AF1988" s="14">
        <f t="shared" si="115"/>
        <v>41539</v>
      </c>
      <c r="AG1988" s="14" t="str">
        <f>VLOOKUP(D1988,Monitoramento!A$2:B2184,2,0)</f>
        <v>Sim</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19419</v>
      </c>
      <c r="AA1989" s="27">
        <v>41446</v>
      </c>
      <c r="AB1989" s="27">
        <v>41456</v>
      </c>
      <c r="AC1989" s="278">
        <f>VLOOKUP(D1989,Faturamento!D$3:F3425,3,0)</f>
        <v>41477</v>
      </c>
      <c r="AD1989" s="40"/>
      <c r="AE1989" s="14" t="str">
        <f>VLOOKUP(B1989,SAOM!B$2:T3530,16,0)</f>
        <v>-</v>
      </c>
      <c r="AF1989" s="14">
        <f t="shared" ref="AF1989:AF2003" si="118">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19419</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12684</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12684</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19402</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12684</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12684</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12026</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12026</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12060</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12026</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12060</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15334</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19659</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12060</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19412</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12026</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t="str">
        <f>VLOOKUP(D2010,Monitoramento!A$2:B2206,2,0)</f>
        <v>Sim</v>
      </c>
      <c r="AH2010" s="54">
        <v>41439</v>
      </c>
      <c r="AI2010" s="54">
        <v>41465</v>
      </c>
      <c r="AJ2010" s="177" t="s">
        <v>8498</v>
      </c>
      <c r="AK2010" s="111" t="s">
        <v>8975</v>
      </c>
      <c r="AL2010" s="111" t="s">
        <v>20373</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t="str">
        <f>VLOOKUP(D2011,Monitoramento!A$2:B2207,2,0)</f>
        <v>Sim</v>
      </c>
      <c r="AH2011" s="54">
        <v>41514</v>
      </c>
      <c r="AI2011" s="54">
        <v>41515</v>
      </c>
      <c r="AJ2011" s="177" t="s">
        <v>8499</v>
      </c>
      <c r="AK2011" s="111" t="s">
        <v>20683</v>
      </c>
      <c r="AL2011" s="111" t="s">
        <v>20688</v>
      </c>
      <c r="AM2011" s="113" t="str">
        <f>VLOOKUP(B2011,SAOM!B$2:S4091,18,0)</f>
        <v>10.175.215.1</v>
      </c>
      <c r="AN2011" s="39" t="str">
        <f>VLOOKUP(B2011,SAOM!B$2:U3670,20,0)</f>
        <v>Conectado ao modem</v>
      </c>
      <c r="AO2011" s="54">
        <v>41507</v>
      </c>
      <c r="AP2011" s="54">
        <v>41514</v>
      </c>
      <c r="AQ2011" s="177" t="s">
        <v>8499</v>
      </c>
      <c r="AR2011" s="111" t="s">
        <v>20654</v>
      </c>
      <c r="AS2011" s="111" t="s">
        <v>20682</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12026</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20702</v>
      </c>
      <c r="AE2016" s="54" t="str">
        <f>VLOOKUP(B2016,SAOM!B$2:T3557,16,0)</f>
        <v>-</v>
      </c>
      <c r="AF2016" s="54">
        <f t="shared" si="119"/>
        <v>41521</v>
      </c>
      <c r="AG2016" s="14" t="e">
        <f>VLOOKUP(D2016,Monitoramento!A$2:B2212,2,0)</f>
        <v>#N/A</v>
      </c>
      <c r="AH2016" s="54"/>
      <c r="AI2016" s="54"/>
      <c r="AJ2016" s="177"/>
      <c r="AK2016" s="111" t="s">
        <v>20702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12026</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12761</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19419</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19419</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19419</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t="str">
        <f>VLOOKUP(D2032,Monitoramento!A$2:B2228,2,0)</f>
        <v>Sim</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12758</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19580</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19358</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12758</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19280</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12026</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12026</v>
      </c>
      <c r="AA2047" s="55">
        <v>41452</v>
      </c>
      <c r="AB2047" s="55">
        <v>41456</v>
      </c>
      <c r="AC2047" s="279">
        <f>VLOOKUP(D2047,Faturamento!D$3:F3483,3,0)</f>
        <v>41483</v>
      </c>
      <c r="AD2047" s="44"/>
      <c r="AE2047" s="54" t="str">
        <f>VLOOKUP(B2047,SAOM!B$2:T3588,16,0)</f>
        <v>-</v>
      </c>
      <c r="AF2047" s="54">
        <f t="shared" si="121"/>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12684</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12060</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19280</v>
      </c>
      <c r="AA2052" s="55">
        <v>41430</v>
      </c>
      <c r="AB2052" s="55">
        <v>41421</v>
      </c>
      <c r="AC2052" s="279">
        <f>VLOOKUP(D2052,Faturamento!D$3:F3488,3,0)</f>
        <v>41461</v>
      </c>
      <c r="AD2052" s="44" t="s">
        <v>13129</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12758</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19484</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19483</v>
      </c>
      <c r="AA2060" s="55">
        <v>41430</v>
      </c>
      <c r="AB2060" s="55">
        <v>41438</v>
      </c>
      <c r="AC2060" s="279">
        <f>VLOOKUP(D2060,Faturamento!D$3:F3496,3,0)</f>
        <v>41461</v>
      </c>
      <c r="AD2060" s="44" t="s">
        <v>18610</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19483</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19484</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t="e">
        <f>VLOOKUP(D2065,Faturamento!D$3:F3501,3,0)</f>
        <v>#N/A</v>
      </c>
      <c r="AD2065" s="40" t="s">
        <v>20441</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19406</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19417</v>
      </c>
      <c r="AA2070" s="55">
        <v>41500</v>
      </c>
      <c r="AB2070" s="55">
        <v>41516</v>
      </c>
      <c r="AC2070" s="279"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t="str">
        <f>VLOOKUP(D2070,Monitoramento!A$2:B2266,2,0)</f>
        <v>Sim</v>
      </c>
      <c r="AH2070" s="54"/>
      <c r="AI2070" s="54"/>
      <c r="AJ2070" s="177"/>
      <c r="AK2070" s="111"/>
      <c r="AL2070" s="111"/>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14095</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14628</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20099</v>
      </c>
      <c r="AA2072" s="314">
        <v>41452</v>
      </c>
      <c r="AB2072" s="55">
        <v>41512</v>
      </c>
      <c r="AC2072" s="315">
        <f>VLOOKUP(D2072,Faturamento!D$3:F3508,3,0)</f>
        <v>41483</v>
      </c>
      <c r="AD2072" s="316"/>
      <c r="AE2072" s="317" t="str">
        <f>VLOOKUP(B2072,SAOM!B$2:T3613,16,0)</f>
        <v>-</v>
      </c>
      <c r="AF2072" s="318">
        <f t="shared" si="121"/>
        <v>41542</v>
      </c>
      <c r="AG2072" s="14" t="str">
        <f>VLOOKUP(D2072,Monitoramento!A$2:B2268,2,0)</f>
        <v>Sim</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14095</v>
      </c>
      <c r="M2073" s="30" t="str">
        <f>VLOOKUP(B2073,SAOM!B$2:F3900,5,0)</f>
        <v>SH Sat</v>
      </c>
      <c r="N2073" s="327" t="s">
        <v>13856</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14628</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17652</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17652</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19417</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20433</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17652</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19417</v>
      </c>
      <c r="AA2076" s="329"/>
      <c r="AB2076" s="330" t="s">
        <v>457</v>
      </c>
      <c r="AC2076" s="286" t="s">
        <v>457</v>
      </c>
      <c r="AD2076" s="331" t="s">
        <v>20432</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20433</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t="s">
        <v>457</v>
      </c>
      <c r="AD2077" s="331"/>
      <c r="AE2077" s="103" t="str">
        <f>VLOOKUP(B2077,SAOM!B$2:T3618,16,0)</f>
        <v>-</v>
      </c>
      <c r="AF2077" s="103" t="s">
        <v>457</v>
      </c>
      <c r="AG2077" s="14" t="e">
        <f>VLOOKUP(D2077,Monitoramento!A$2:B2273,2,0)</f>
        <v>#N/A</v>
      </c>
      <c r="AH2077" s="329"/>
      <c r="AI2077" s="329"/>
      <c r="AJ2077" s="24" t="s">
        <v>8500</v>
      </c>
      <c r="AK2077" s="332" t="s">
        <v>20629</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t="s">
        <v>457</v>
      </c>
      <c r="AD2078" s="331"/>
      <c r="AE2078" s="103" t="str">
        <f>VLOOKUP(B2078,SAOM!B$2:T3619,16,0)</f>
        <v>-</v>
      </c>
      <c r="AF2078" s="103" t="s">
        <v>457</v>
      </c>
      <c r="AG2078" s="14" t="e">
        <f>VLOOKUP(D2078,Monitoramento!A$2:B2274,2,0)</f>
        <v>#N/A</v>
      </c>
      <c r="AH2078" s="329"/>
      <c r="AI2078" s="329"/>
      <c r="AJ2078" s="24" t="s">
        <v>8500</v>
      </c>
      <c r="AK2078" s="332" t="s">
        <v>20629</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17652</v>
      </c>
      <c r="K2079" s="378" t="str">
        <f>VLOOKUP(B2079,SAOM!B$2:H3621,4,0)</f>
        <v>Paralisado</v>
      </c>
      <c r="L2079" s="381" t="s">
        <v>14095</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12758</v>
      </c>
      <c r="AA2079" s="387"/>
      <c r="AB2079" s="388" t="s">
        <v>457</v>
      </c>
      <c r="AC2079" s="389" t="s">
        <v>457</v>
      </c>
      <c r="AD2079" s="390" t="s">
        <v>20651</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20653</v>
      </c>
      <c r="K2080" s="378" t="str">
        <f>VLOOKUP(B2080,SAOM!B$2:H3622,4,0)</f>
        <v>Agendado</v>
      </c>
      <c r="L2080" s="381" t="s">
        <v>14095</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20651</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filterColumn colId="9"/>
    <filterColumn colId="32"/>
    <filterColumn colId="35"/>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11880</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12">
        <v>40</v>
      </c>
      <c r="D27" s="413"/>
      <c r="E27" s="412">
        <v>40</v>
      </c>
      <c r="F27" s="413"/>
      <c r="G27" s="412">
        <v>40</v>
      </c>
      <c r="H27" s="413"/>
      <c r="I27" s="412">
        <v>40</v>
      </c>
      <c r="J27" s="413"/>
      <c r="K27" s="412">
        <v>40</v>
      </c>
      <c r="L27" s="413"/>
      <c r="M27" s="129">
        <f>SUM(C27:L27)</f>
        <v>200</v>
      </c>
    </row>
    <row r="28" spans="2:14" ht="16.5" customHeight="1">
      <c r="B28" s="123"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29">
        <f>SUM(C28:L28)</f>
        <v>196</v>
      </c>
    </row>
    <row r="29" spans="2:14" ht="16.5" customHeight="1" thickBot="1">
      <c r="B29" s="124" t="s">
        <v>6809</v>
      </c>
      <c r="C29" s="410">
        <v>0</v>
      </c>
      <c r="D29" s="411"/>
      <c r="E29" s="410">
        <v>0</v>
      </c>
      <c r="F29" s="411"/>
      <c r="G29" s="410">
        <v>0</v>
      </c>
      <c r="H29" s="411"/>
      <c r="I29" s="410">
        <v>0</v>
      </c>
      <c r="J29" s="411"/>
      <c r="K29" s="410">
        <v>6</v>
      </c>
      <c r="L29" s="411"/>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12">
        <v>18</v>
      </c>
      <c r="D39" s="413"/>
      <c r="E39" s="412">
        <v>58</v>
      </c>
      <c r="F39" s="413"/>
      <c r="G39" s="412">
        <v>58</v>
      </c>
      <c r="H39" s="413"/>
      <c r="I39" s="412">
        <v>56</v>
      </c>
      <c r="J39" s="413"/>
      <c r="K39" s="129">
        <f>SUM(C39:J39)</f>
        <v>190</v>
      </c>
    </row>
    <row r="40" spans="2:11" ht="16.5" customHeight="1">
      <c r="B40" s="123"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29">
        <f>SUM(C40:J40)</f>
        <v>141</v>
      </c>
    </row>
    <row r="41" spans="2:11" ht="16.5" customHeight="1" thickBot="1">
      <c r="B41" s="124" t="s">
        <v>6809</v>
      </c>
      <c r="C41" s="410">
        <v>7</v>
      </c>
      <c r="D41" s="411"/>
      <c r="E41" s="410">
        <v>16</v>
      </c>
      <c r="F41" s="411"/>
      <c r="G41" s="410">
        <v>6</v>
      </c>
      <c r="H41" s="411"/>
      <c r="I41" s="410">
        <v>15</v>
      </c>
      <c r="J41" s="411"/>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12">
        <v>50</v>
      </c>
      <c r="D52" s="413"/>
      <c r="E52" s="412">
        <v>20</v>
      </c>
      <c r="F52" s="413"/>
      <c r="G52" s="412">
        <v>20</v>
      </c>
      <c r="H52" s="413"/>
      <c r="I52" s="412">
        <v>90</v>
      </c>
      <c r="J52" s="413"/>
      <c r="K52" s="412">
        <v>10</v>
      </c>
      <c r="L52" s="413"/>
      <c r="M52" s="129">
        <f>SUM(C52:L52)</f>
        <v>190</v>
      </c>
    </row>
    <row r="53" spans="2:13" ht="16.5" customHeight="1">
      <c r="B53" s="123"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29">
        <f>SUM(C53:L53)</f>
        <v>113</v>
      </c>
    </row>
    <row r="54" spans="2:13" ht="16.5" customHeight="1" thickBot="1">
      <c r="B54" s="124" t="s">
        <v>6809</v>
      </c>
      <c r="C54" s="410">
        <v>3</v>
      </c>
      <c r="D54" s="411"/>
      <c r="E54" s="410">
        <v>7</v>
      </c>
      <c r="F54" s="411"/>
      <c r="G54" s="410">
        <v>6</v>
      </c>
      <c r="H54" s="411"/>
      <c r="I54" s="410">
        <v>0</v>
      </c>
      <c r="J54" s="411"/>
      <c r="K54" s="410">
        <v>0</v>
      </c>
      <c r="L54" s="411"/>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12">
        <v>0</v>
      </c>
      <c r="D64" s="413"/>
      <c r="E64" s="412">
        <v>40</v>
      </c>
      <c r="F64" s="413"/>
      <c r="G64" s="412">
        <v>30</v>
      </c>
      <c r="H64" s="413"/>
      <c r="I64" s="412">
        <v>50</v>
      </c>
      <c r="J64" s="413"/>
      <c r="K64" s="412">
        <v>80</v>
      </c>
      <c r="L64" s="413"/>
      <c r="M64" s="129">
        <f>SUM(C64:L64)</f>
        <v>200</v>
      </c>
    </row>
    <row r="65" spans="2:13" ht="16.5" customHeight="1">
      <c r="B65" s="123"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29">
        <f>SUM(C65:L65)</f>
        <v>138</v>
      </c>
    </row>
    <row r="66" spans="2:13" ht="16.5" customHeight="1" thickBot="1">
      <c r="B66" s="124" t="s">
        <v>6809</v>
      </c>
      <c r="C66" s="410">
        <v>8</v>
      </c>
      <c r="D66" s="411"/>
      <c r="E66" s="410">
        <v>0</v>
      </c>
      <c r="F66" s="411"/>
      <c r="G66" s="410">
        <v>6</v>
      </c>
      <c r="H66" s="411"/>
      <c r="I66" s="410">
        <v>10</v>
      </c>
      <c r="J66" s="411"/>
      <c r="K66" s="410">
        <v>8</v>
      </c>
      <c r="L66" s="411"/>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12027</v>
      </c>
      <c r="C76" s="126">
        <v>41246</v>
      </c>
      <c r="D76" s="127">
        <v>41250</v>
      </c>
      <c r="E76" s="126">
        <v>41253</v>
      </c>
      <c r="F76" s="127">
        <v>41257</v>
      </c>
      <c r="G76" s="126">
        <v>41260</v>
      </c>
      <c r="H76" s="127">
        <v>41264</v>
      </c>
      <c r="I76" s="126">
        <v>41267</v>
      </c>
      <c r="J76" s="127">
        <v>41274</v>
      </c>
      <c r="K76" s="128" t="s">
        <v>5527</v>
      </c>
    </row>
    <row r="77" spans="2:13" ht="16.5" customHeight="1">
      <c r="B77" s="123" t="s">
        <v>5528</v>
      </c>
      <c r="C77" s="412">
        <v>100</v>
      </c>
      <c r="D77" s="413"/>
      <c r="E77" s="412">
        <v>100</v>
      </c>
      <c r="F77" s="413"/>
      <c r="G77" s="412">
        <v>91</v>
      </c>
      <c r="H77" s="413"/>
      <c r="I77" s="412">
        <v>13</v>
      </c>
      <c r="J77" s="413"/>
      <c r="K77" s="129">
        <f>SUM(C77:J77)</f>
        <v>304</v>
      </c>
    </row>
    <row r="78" spans="2:13" ht="16.5" customHeight="1">
      <c r="B78" s="123"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29">
        <f>SUM(C78:J78)</f>
        <v>229</v>
      </c>
    </row>
    <row r="79" spans="2:13" ht="16.5" customHeight="1" thickBot="1">
      <c r="B79" s="124" t="s">
        <v>6809</v>
      </c>
      <c r="C79" s="410">
        <v>10</v>
      </c>
      <c r="D79" s="411"/>
      <c r="E79" s="410">
        <v>6</v>
      </c>
      <c r="F79" s="411"/>
      <c r="G79" s="410">
        <v>7</v>
      </c>
      <c r="H79" s="411"/>
      <c r="I79" s="410">
        <v>0</v>
      </c>
      <c r="J79" s="411"/>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11880</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13583</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12">
        <v>10</v>
      </c>
      <c r="D91" s="413"/>
      <c r="E91" s="412">
        <v>10</v>
      </c>
      <c r="F91" s="413"/>
      <c r="G91" s="412">
        <v>10</v>
      </c>
      <c r="H91" s="413"/>
      <c r="I91" s="412">
        <v>10</v>
      </c>
      <c r="J91" s="413"/>
      <c r="K91" s="412">
        <v>10</v>
      </c>
      <c r="L91" s="413"/>
      <c r="M91" s="129">
        <f>SUM(C91:L91)</f>
        <v>50</v>
      </c>
    </row>
    <row r="92" spans="2:13" ht="16.5" customHeight="1">
      <c r="B92" s="123"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29">
        <f>SUM(C92:L92)</f>
        <v>75</v>
      </c>
    </row>
    <row r="93" spans="2:13" ht="16.5" customHeight="1" thickBot="1">
      <c r="B93" s="124" t="s">
        <v>6809</v>
      </c>
      <c r="C93" s="410">
        <v>1</v>
      </c>
      <c r="D93" s="411"/>
      <c r="E93" s="410">
        <v>0</v>
      </c>
      <c r="F93" s="411"/>
      <c r="G93" s="410">
        <v>3</v>
      </c>
      <c r="H93" s="411"/>
      <c r="I93" s="410">
        <v>0</v>
      </c>
      <c r="J93" s="411"/>
      <c r="K93" s="410">
        <v>8</v>
      </c>
      <c r="L93" s="411"/>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11880</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14876</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12">
        <v>5</v>
      </c>
      <c r="D105" s="413"/>
      <c r="E105" s="412">
        <v>30</v>
      </c>
      <c r="F105" s="413"/>
      <c r="G105" s="412">
        <v>10</v>
      </c>
      <c r="H105" s="413"/>
      <c r="I105" s="412">
        <v>30</v>
      </c>
      <c r="J105" s="413"/>
      <c r="K105" s="412">
        <v>25</v>
      </c>
      <c r="L105" s="413"/>
      <c r="M105" s="129">
        <f>SUM(C105:L105)</f>
        <v>100</v>
      </c>
    </row>
    <row r="106" spans="2:13" ht="16.5" customHeight="1">
      <c r="B106" s="123"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29">
        <f>SUM(C106:L106)</f>
        <v>63</v>
      </c>
    </row>
    <row r="107" spans="2:13" ht="16.5" customHeight="1" thickBot="1">
      <c r="B107" s="124" t="s">
        <v>6809</v>
      </c>
      <c r="C107" s="410">
        <v>0</v>
      </c>
      <c r="D107" s="411"/>
      <c r="E107" s="410">
        <v>2</v>
      </c>
      <c r="F107" s="411"/>
      <c r="G107" s="410">
        <v>3</v>
      </c>
      <c r="H107" s="411"/>
      <c r="I107" s="410">
        <v>0</v>
      </c>
      <c r="J107" s="411"/>
      <c r="K107" s="410">
        <v>0</v>
      </c>
      <c r="L107" s="411"/>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11880</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15582</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12">
        <v>5</v>
      </c>
      <c r="D118" s="413"/>
      <c r="E118" s="412">
        <v>40</v>
      </c>
      <c r="F118" s="413"/>
      <c r="G118" s="412">
        <v>40</v>
      </c>
      <c r="H118" s="413"/>
      <c r="I118" s="412">
        <v>40</v>
      </c>
      <c r="J118" s="413"/>
      <c r="K118" s="412">
        <v>40</v>
      </c>
      <c r="L118" s="413"/>
      <c r="M118" s="129">
        <f>SUM(C118:L118)</f>
        <v>165</v>
      </c>
    </row>
    <row r="119" spans="2:13" ht="16.5" customHeight="1">
      <c r="B119" s="123"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29">
        <f>SUM(C119:L119)</f>
        <v>91</v>
      </c>
    </row>
    <row r="120" spans="2:13" ht="16.5" customHeight="1" thickBot="1">
      <c r="B120" s="124" t="s">
        <v>6809</v>
      </c>
      <c r="C120" s="410">
        <v>4</v>
      </c>
      <c r="D120" s="411"/>
      <c r="E120" s="410">
        <v>2</v>
      </c>
      <c r="F120" s="411"/>
      <c r="G120" s="410">
        <v>0</v>
      </c>
      <c r="H120" s="411"/>
      <c r="I120" s="410">
        <v>0</v>
      </c>
      <c r="J120" s="411"/>
      <c r="K120" s="410">
        <v>0</v>
      </c>
      <c r="L120" s="411"/>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11880</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15938</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12">
        <v>40</v>
      </c>
      <c r="D131" s="413"/>
      <c r="E131" s="412">
        <v>40</v>
      </c>
      <c r="F131" s="413"/>
      <c r="G131" s="412">
        <v>40</v>
      </c>
      <c r="H131" s="413"/>
      <c r="I131" s="412">
        <v>40</v>
      </c>
      <c r="J131" s="413"/>
      <c r="K131" s="412">
        <v>40</v>
      </c>
      <c r="L131" s="413"/>
      <c r="M131" s="129">
        <f>SUM(C131:L131)</f>
        <v>200</v>
      </c>
    </row>
    <row r="132" spans="2:13" ht="16.5" customHeight="1">
      <c r="B132" s="123"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29">
        <f>SUM(C132:L132)</f>
        <v>124</v>
      </c>
    </row>
    <row r="133" spans="2:13" ht="16.5" customHeight="1" thickBot="1">
      <c r="B133" s="124" t="s">
        <v>6809</v>
      </c>
      <c r="C133" s="410">
        <v>4</v>
      </c>
      <c r="D133" s="411"/>
      <c r="E133" s="410">
        <v>0</v>
      </c>
      <c r="F133" s="411"/>
      <c r="G133" s="410">
        <v>4</v>
      </c>
      <c r="H133" s="411"/>
      <c r="I133" s="410">
        <v>1</v>
      </c>
      <c r="J133" s="411"/>
      <c r="K133" s="410">
        <v>5</v>
      </c>
      <c r="L133" s="411"/>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11880</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17828</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12">
        <v>40</v>
      </c>
      <c r="D144" s="413"/>
      <c r="E144" s="412">
        <v>40</v>
      </c>
      <c r="F144" s="413"/>
      <c r="G144" s="412">
        <v>40</v>
      </c>
      <c r="H144" s="413"/>
      <c r="I144" s="412">
        <v>40</v>
      </c>
      <c r="J144" s="413"/>
      <c r="K144" s="412">
        <v>40</v>
      </c>
      <c r="L144" s="413"/>
      <c r="M144" s="129">
        <f>SUM(C144:L144)</f>
        <v>200</v>
      </c>
    </row>
    <row r="145" spans="2:13" ht="16.5" customHeight="1">
      <c r="B145" s="123"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29">
        <f>SUM(C145:L145)</f>
        <v>150</v>
      </c>
    </row>
    <row r="146" spans="2:13" ht="16.5" customHeight="1" thickBot="1">
      <c r="B146" s="124" t="s">
        <v>6809</v>
      </c>
      <c r="C146" s="410">
        <v>1</v>
      </c>
      <c r="D146" s="411"/>
      <c r="E146" s="410">
        <v>0</v>
      </c>
      <c r="F146" s="411"/>
      <c r="G146" s="410">
        <v>4</v>
      </c>
      <c r="H146" s="411"/>
      <c r="I146" s="410">
        <v>0</v>
      </c>
      <c r="J146" s="411"/>
      <c r="K146" s="410">
        <v>6</v>
      </c>
      <c r="L146" s="411"/>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14095</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19482</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12">
        <v>50</v>
      </c>
      <c r="D157" s="413"/>
      <c r="E157" s="412">
        <v>50</v>
      </c>
      <c r="F157" s="413"/>
      <c r="G157" s="412">
        <v>50</v>
      </c>
      <c r="H157" s="413"/>
      <c r="I157" s="412">
        <v>50</v>
      </c>
      <c r="J157" s="413"/>
      <c r="K157" s="129">
        <f>SUM(C157:J157)</f>
        <v>200</v>
      </c>
    </row>
    <row r="158" spans="2:13" ht="16.5" customHeight="1">
      <c r="B158" s="123"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29">
        <f>SUM(C158:J158)</f>
        <v>205</v>
      </c>
    </row>
    <row r="159" spans="2:13" ht="16.5" customHeight="1" thickBot="1">
      <c r="B159" s="124" t="s">
        <v>6809</v>
      </c>
      <c r="C159" s="410">
        <v>0</v>
      </c>
      <c r="D159" s="411"/>
      <c r="E159" s="410">
        <v>0</v>
      </c>
      <c r="F159" s="411"/>
      <c r="G159" s="410">
        <v>0</v>
      </c>
      <c r="H159" s="411"/>
      <c r="I159" s="410">
        <v>0</v>
      </c>
      <c r="J159" s="411"/>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14095</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20537</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12">
        <v>10</v>
      </c>
      <c r="D170" s="413"/>
      <c r="E170" s="412">
        <v>10</v>
      </c>
      <c r="F170" s="413"/>
      <c r="G170" s="412">
        <v>10</v>
      </c>
      <c r="H170" s="413"/>
      <c r="I170" s="412">
        <v>10</v>
      </c>
      <c r="J170" s="413"/>
      <c r="K170" s="412">
        <v>8</v>
      </c>
      <c r="L170" s="413"/>
      <c r="M170" s="129">
        <f>SUM(C170:L170)</f>
        <v>48</v>
      </c>
    </row>
    <row r="171" spans="2:13" ht="16.5" customHeight="1">
      <c r="B171" s="123"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29">
        <f>SUM(C171:L171)</f>
        <v>37</v>
      </c>
    </row>
    <row r="172" spans="2:13" ht="16.5" customHeight="1" thickBot="1">
      <c r="B172" s="124" t="s">
        <v>6809</v>
      </c>
      <c r="C172" s="410">
        <v>1</v>
      </c>
      <c r="D172" s="411"/>
      <c r="E172" s="410">
        <v>0</v>
      </c>
      <c r="F172" s="411"/>
      <c r="G172" s="410">
        <v>0</v>
      </c>
      <c r="H172" s="411"/>
      <c r="I172" s="410">
        <v>2</v>
      </c>
      <c r="J172" s="411"/>
      <c r="K172" s="410">
        <v>0</v>
      </c>
      <c r="L172" s="411"/>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14095</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12">
        <v>8</v>
      </c>
      <c r="D183" s="413"/>
      <c r="E183" s="412">
        <v>3</v>
      </c>
      <c r="F183" s="413"/>
      <c r="G183" s="412">
        <v>0</v>
      </c>
      <c r="H183" s="413"/>
      <c r="I183" s="412">
        <v>0</v>
      </c>
      <c r="J183" s="413"/>
      <c r="K183" s="412">
        <v>0</v>
      </c>
      <c r="L183" s="413"/>
      <c r="M183" s="129">
        <f>SUM(C183:L183)</f>
        <v>11</v>
      </c>
    </row>
    <row r="184" spans="2:13" ht="16.5" customHeight="1">
      <c r="B184" s="123" t="s">
        <v>5529</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3</v>
      </c>
      <c r="L184" s="413"/>
      <c r="M184" s="129">
        <f>SUM(C184:L184)</f>
        <v>10</v>
      </c>
    </row>
    <row r="185" spans="2:13" ht="16.5" customHeight="1" thickBot="1">
      <c r="B185" s="124" t="s">
        <v>6809</v>
      </c>
      <c r="C185" s="410">
        <v>0</v>
      </c>
      <c r="D185" s="411"/>
      <c r="E185" s="410">
        <v>0</v>
      </c>
      <c r="F185" s="411"/>
      <c r="G185" s="410">
        <v>0</v>
      </c>
      <c r="H185" s="411"/>
      <c r="I185" s="410">
        <v>0</v>
      </c>
      <c r="J185" s="411"/>
      <c r="K185" s="410">
        <v>0</v>
      </c>
      <c r="L185" s="411"/>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14095</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12">
        <v>0</v>
      </c>
      <c r="D196" s="413"/>
      <c r="E196" s="412">
        <v>0</v>
      </c>
      <c r="F196" s="413"/>
      <c r="G196" s="412">
        <v>0</v>
      </c>
      <c r="H196" s="413"/>
      <c r="I196" s="412">
        <v>0</v>
      </c>
      <c r="J196" s="413"/>
      <c r="K196" s="412">
        <v>0</v>
      </c>
      <c r="L196" s="413"/>
      <c r="M196" s="129">
        <f>SUM(C196:L196)</f>
        <v>0</v>
      </c>
    </row>
    <row r="197" spans="2:13" ht="16.5" customHeight="1">
      <c r="B197" s="123" t="s">
        <v>5529</v>
      </c>
      <c r="C197" s="412">
        <f>COUNTIFS(VODANET!$AA$5:$AA$4966,"&gt;="&amp;Mensal!C195,VODANET!$AA$5:$AA$4966,"&lt;="&amp;Mensal!D195)</f>
        <v>0</v>
      </c>
      <c r="D197" s="413"/>
      <c r="E197" s="412">
        <f>COUNTIFS(VODANET!$AA$5:$AA$4966,"&gt;="&amp;Mensal!E195,VODANET!$AA$5:$AA$4966,"&lt;="&amp;Mensal!F195)</f>
        <v>0</v>
      </c>
      <c r="F197" s="413"/>
      <c r="G197" s="412">
        <f>COUNTIFS(VODANET!$AA$5:$AA$4966,"&gt;="&amp;Mensal!G195,VODANET!$AA$5:$AA$4966,"&lt;="&amp;Mensal!H195)</f>
        <v>0</v>
      </c>
      <c r="H197" s="413"/>
      <c r="I197" s="412">
        <f>COUNTIFS(VODANET!$AA$5:$AA$4966,"&gt;="&amp;Mensal!I195,VODANET!$AA$5:$AA$4966,"&lt;="&amp;Mensal!J195)</f>
        <v>0</v>
      </c>
      <c r="J197" s="413"/>
      <c r="K197" s="412">
        <f>COUNTIFS(VODANET!$AA$5:$AA$4966,"&gt;="&amp;Mensal!K195,VODANET!$AA$5:$AA$4966,"&lt;="&amp;Mensal!L195)</f>
        <v>0</v>
      </c>
      <c r="L197" s="413"/>
      <c r="M197" s="129">
        <f>SUM(C197:L197)</f>
        <v>0</v>
      </c>
    </row>
    <row r="198" spans="2:13" ht="16.5" customHeight="1" thickBot="1">
      <c r="B198" s="124" t="s">
        <v>6809</v>
      </c>
      <c r="C198" s="410">
        <v>0</v>
      </c>
      <c r="D198" s="411"/>
      <c r="E198" s="410">
        <v>0</v>
      </c>
      <c r="F198" s="411"/>
      <c r="G198" s="410">
        <v>0</v>
      </c>
      <c r="H198" s="411"/>
      <c r="I198" s="410">
        <v>0</v>
      </c>
      <c r="J198" s="411"/>
      <c r="K198" s="410">
        <v>0</v>
      </c>
      <c r="L198" s="411"/>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14095</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41511</v>
      </c>
      <c r="D2" s="151">
        <v>41517</v>
      </c>
    </row>
    <row r="3" spans="2:7" ht="16.5" customHeight="1" thickBot="1"/>
    <row r="4" spans="2:7" ht="26.25" customHeight="1" thickBot="1">
      <c r="B4" s="148" t="s">
        <v>6796</v>
      </c>
      <c r="C4" s="149" t="s">
        <v>6797</v>
      </c>
      <c r="D4" s="416" t="s">
        <v>6798</v>
      </c>
      <c r="E4" s="417"/>
    </row>
    <row r="5" spans="2:7" ht="16.5" customHeight="1">
      <c r="B5" s="139" t="s">
        <v>6799</v>
      </c>
      <c r="C5" s="140">
        <f>COUNTIF(VODANET!E5:E4966,"&lt;="&amp;D5)</f>
        <v>2074</v>
      </c>
      <c r="D5" s="141">
        <f>C2-3</f>
        <v>41508</v>
      </c>
      <c r="E5" s="142">
        <f>D5-4</f>
        <v>41504</v>
      </c>
    </row>
    <row r="6" spans="2:7" ht="16.5" customHeight="1">
      <c r="B6" s="132" t="s">
        <v>6800</v>
      </c>
      <c r="C6" s="134">
        <f>COUNTIFS(VODANET!E5:E4966,"&gt;="&amp;Semanal!C2,VODANET!E5:E4966,"&lt;="&amp;Semanal!D2)</f>
        <v>0</v>
      </c>
      <c r="D6" s="137">
        <f>C2</f>
        <v>41511</v>
      </c>
      <c r="E6" s="138">
        <f>D2</f>
        <v>41517</v>
      </c>
    </row>
    <row r="7" spans="2:7" ht="16.5" customHeight="1">
      <c r="B7" s="143" t="s">
        <v>6805</v>
      </c>
      <c r="C7" s="144">
        <f>COUNTIF(VODANET!AA5:AA4966,"&lt;="&amp;D5)+Mensal!F3</f>
        <v>1961</v>
      </c>
      <c r="D7" s="145">
        <f>D5</f>
        <v>41508</v>
      </c>
      <c r="E7" s="146">
        <f>D7-4</f>
        <v>41504</v>
      </c>
    </row>
    <row r="8" spans="2:7" ht="16.5" customHeight="1">
      <c r="B8" s="132" t="s">
        <v>6801</v>
      </c>
      <c r="C8" s="135">
        <f>(HLOOKUP(C2,Mensal!C182:K184,3,0))+Mensal!F3</f>
        <v>3</v>
      </c>
      <c r="D8" s="137">
        <f>C2</f>
        <v>41511</v>
      </c>
      <c r="E8" s="138">
        <f>D2</f>
        <v>41517</v>
      </c>
    </row>
    <row r="9" spans="2:7" ht="16.5" customHeight="1">
      <c r="B9" s="143" t="s">
        <v>6802</v>
      </c>
      <c r="C9" s="147">
        <f>Mensal!F3</f>
        <v>0</v>
      </c>
      <c r="D9" s="414" t="s">
        <v>6803</v>
      </c>
      <c r="E9" s="415"/>
      <c r="G9" s="173"/>
    </row>
    <row r="10" spans="2:7" ht="16.5" customHeight="1">
      <c r="B10" s="132" t="s">
        <v>6806</v>
      </c>
      <c r="C10" s="134">
        <f>COUNTIF(VODANET!AA5:AA4966,"&lt;="&amp;Semanal!D5)</f>
        <v>1961</v>
      </c>
      <c r="D10" s="137">
        <f>D5</f>
        <v>41508</v>
      </c>
      <c r="E10" s="138">
        <f>E5</f>
        <v>41504</v>
      </c>
    </row>
    <row r="11" spans="2:7" ht="16.5" customHeight="1">
      <c r="B11" s="143" t="s">
        <v>6804</v>
      </c>
      <c r="C11" s="147">
        <f>COUNTIFS(VODANET!AA5:AA4966,"&gt;="&amp;Semanal!C2,VODANET!AA5:AA4966,"&lt;="&amp;Semanal!D2)</f>
        <v>3</v>
      </c>
      <c r="D11" s="145">
        <f>C2</f>
        <v>41511</v>
      </c>
      <c r="E11" s="146">
        <f>D2</f>
        <v>41517</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2</v>
      </c>
      <c r="D13" s="145">
        <f>C2</f>
        <v>41511</v>
      </c>
      <c r="E13" s="146">
        <f>D2</f>
        <v>41517</v>
      </c>
    </row>
    <row r="14" spans="2:7" ht="16.5" customHeight="1">
      <c r="B14" s="132" t="s">
        <v>14120</v>
      </c>
      <c r="C14" s="135">
        <f>COUNTIFS(VODANET!AA5:AA4966,"&gt;="&amp;Semanal!D14,VODANET!AA5:AA4966,"&lt;="&amp;Semanal!E14,VODANET!L5:L4966,"VODANET")+Mensal!K3</f>
        <v>11</v>
      </c>
      <c r="D14" s="137">
        <f>D12</f>
        <v>41426</v>
      </c>
      <c r="E14" s="138">
        <f>E12</f>
        <v>41455</v>
      </c>
    </row>
    <row r="15" spans="2:7" ht="16.5" customHeight="1">
      <c r="B15" s="143" t="s">
        <v>14121</v>
      </c>
      <c r="C15" s="144">
        <f>COUNTIFS(VODANET!AA5:AA4966,"&gt;="&amp;Semanal!C2,VODANET!AA5:AA4966,"&lt;="&amp;Semanal!D2,VODANET!L5:L4966,"VODANET")+Mensal!K3</f>
        <v>1</v>
      </c>
      <c r="D15" s="145">
        <f>C2</f>
        <v>41511</v>
      </c>
      <c r="E15" s="146">
        <f>D2</f>
        <v>41517</v>
      </c>
    </row>
    <row r="16" spans="2:7" ht="16.5" customHeight="1">
      <c r="B16" s="132" t="s">
        <v>14122</v>
      </c>
      <c r="C16" s="135">
        <f>COUNTIFS(VODANET!AA7:AA4968,"&gt;="&amp;Semanal!D16,VODANET!AA7:AA4968,"&lt;="&amp;Semanal!E16,VODANET!L7:L4968,"SH SAT")+Mensal!M3</f>
        <v>96</v>
      </c>
      <c r="D16" s="137">
        <f>D14</f>
        <v>41426</v>
      </c>
      <c r="E16" s="138">
        <f>E14</f>
        <v>41455</v>
      </c>
    </row>
    <row r="17" spans="2:5" ht="16.5" customHeight="1">
      <c r="B17" s="143" t="s">
        <v>14123</v>
      </c>
      <c r="C17" s="144">
        <f>COUNTIFS(VODANET!AA7:AA4968,"&gt;="&amp;Semanal!C2,VODANET!AA7:AA4968,"&lt;="&amp;Semanal!D2,VODANET!L7:L4968,"SH SAT")+Mensal!M3</f>
        <v>0</v>
      </c>
      <c r="D17" s="214">
        <f>C2</f>
        <v>41511</v>
      </c>
      <c r="E17" s="215">
        <f>D2</f>
        <v>41517</v>
      </c>
    </row>
    <row r="18" spans="2:5" ht="16.5" customHeight="1" thickBot="1">
      <c r="B18" s="133" t="s">
        <v>6808</v>
      </c>
      <c r="C18" s="136">
        <v>0</v>
      </c>
      <c r="D18" s="152">
        <f>D2+3</f>
        <v>41520</v>
      </c>
      <c r="E18" s="153">
        <f>D18+4</f>
        <v>41524</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56</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17652</v>
      </c>
      <c r="C9" s="18">
        <f>COUNTIF(VODANET!J6:J4970,"CONCLUIDO")</f>
        <v>6</v>
      </c>
    </row>
    <row r="10" spans="2:3" s="23" customFormat="1" ht="15.75" thickBot="1">
      <c r="B10" s="16" t="s">
        <v>5302</v>
      </c>
      <c r="C10" s="402">
        <f>COUNTIF(VODANET!J6:J4969,"CANCELADO")</f>
        <v>47</v>
      </c>
    </row>
    <row r="11" spans="2:3" ht="15.75" thickBot="1">
      <c r="B11" s="19" t="s">
        <v>464</v>
      </c>
      <c r="C11" s="20">
        <f>SUM(C3:C10)</f>
        <v>2074</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15580</v>
      </c>
      <c r="C32" s="402">
        <f>COUNTIF(VODANET!L3:L3000,"SNC")</f>
        <v>4</v>
      </c>
    </row>
    <row r="33" spans="2:3" s="23" customFormat="1">
      <c r="B33" s="17" t="s">
        <v>14095</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20539</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19147</v>
      </c>
      <c r="L34" s="23" t="s">
        <v>4229</v>
      </c>
      <c r="M34" s="23" t="s">
        <v>1413</v>
      </c>
      <c r="N34" s="23" t="s">
        <v>234</v>
      </c>
      <c r="O34" s="23" t="s">
        <v>1348</v>
      </c>
      <c r="P34" s="3">
        <v>40918</v>
      </c>
      <c r="Q34" s="23" t="s">
        <v>19148</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18491</v>
      </c>
      <c r="K52" s="23" t="s">
        <v>80</v>
      </c>
      <c r="L52" s="23" t="s">
        <v>4250</v>
      </c>
      <c r="M52" s="23" t="s">
        <v>18492</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19282</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20692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20540</v>
      </c>
      <c r="L113" s="23" t="s">
        <v>4306</v>
      </c>
      <c r="M113" s="23" t="s">
        <v>20541</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20471</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20542</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20543</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20472</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19938</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20473</v>
      </c>
      <c r="K202" s="23" t="s">
        <v>7835</v>
      </c>
      <c r="L202" s="23" t="s">
        <v>4403</v>
      </c>
      <c r="M202" s="23" t="s">
        <v>20474</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20475</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20544</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18621</v>
      </c>
      <c r="I257" s="3">
        <v>41409</v>
      </c>
      <c r="J257" s="23" t="s">
        <v>2080</v>
      </c>
      <c r="K257" s="23" t="s">
        <v>18327</v>
      </c>
      <c r="L257" s="23" t="s">
        <v>4455</v>
      </c>
      <c r="M257" s="23" t="s">
        <v>2081</v>
      </c>
      <c r="N257" s="23" t="s">
        <v>18622</v>
      </c>
      <c r="O257" s="23" t="s">
        <v>17566</v>
      </c>
      <c r="P257" s="3">
        <v>41414</v>
      </c>
      <c r="Q257" s="23" t="s">
        <v>18328</v>
      </c>
      <c r="R257" s="23" t="s">
        <v>18623</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20476</v>
      </c>
      <c r="K259" s="23" t="s">
        <v>20477</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20478</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20288</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20545</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20546</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20547</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20548</v>
      </c>
      <c r="K340" s="23" t="s">
        <v>2564</v>
      </c>
      <c r="L340" s="23" t="s">
        <v>4501</v>
      </c>
      <c r="M340" s="23" t="s">
        <v>20549</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19252</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19605</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17938</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20550</v>
      </c>
      <c r="K408" s="23" t="s">
        <v>20404</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19939</v>
      </c>
      <c r="I452" s="3">
        <v>41449</v>
      </c>
      <c r="J452" s="23" t="s">
        <v>3017</v>
      </c>
      <c r="K452" s="23" t="s">
        <v>3018</v>
      </c>
      <c r="L452" s="23" t="s">
        <v>4583</v>
      </c>
      <c r="M452" s="23" t="s">
        <v>3019</v>
      </c>
      <c r="N452" s="23" t="s">
        <v>20479</v>
      </c>
      <c r="O452" s="23" t="s">
        <v>15891</v>
      </c>
      <c r="P452" s="23">
        <v>41485</v>
      </c>
      <c r="Q452" s="36" t="s">
        <v>18493</v>
      </c>
      <c r="R452" s="23" t="s">
        <v>19940</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20551</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20552</v>
      </c>
      <c r="K479" s="23" t="s">
        <v>20553</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20554</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20555</v>
      </c>
      <c r="K482" s="23" t="s">
        <v>3227</v>
      </c>
      <c r="L482" s="23" t="s">
        <v>4611</v>
      </c>
      <c r="M482" s="23" t="s">
        <v>20556</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20557</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20558</v>
      </c>
      <c r="K485" s="23" t="s">
        <v>3233</v>
      </c>
      <c r="L485" s="23" t="s">
        <v>4616</v>
      </c>
      <c r="M485" s="23" t="s">
        <v>20559</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20560</v>
      </c>
      <c r="K487" s="23" t="s">
        <v>15247</v>
      </c>
      <c r="L487" s="23" t="s">
        <v>4612</v>
      </c>
      <c r="M487" s="23" t="s">
        <v>20561</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20562</v>
      </c>
      <c r="K488" s="23" t="s">
        <v>14987</v>
      </c>
      <c r="L488" s="23" t="s">
        <v>4618</v>
      </c>
      <c r="M488" s="23" t="s">
        <v>20563</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20564</v>
      </c>
      <c r="K489" s="23" t="s">
        <v>3236</v>
      </c>
      <c r="L489" s="23" t="s">
        <v>4619</v>
      </c>
      <c r="M489" s="23" t="s">
        <v>20565</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20566</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20567</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20568</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20569</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20570</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20480</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19729</v>
      </c>
      <c r="I538" s="3">
        <v>41437</v>
      </c>
      <c r="J538" s="23" t="s">
        <v>3499</v>
      </c>
      <c r="K538" s="23" t="s">
        <v>3500</v>
      </c>
      <c r="L538" s="23" t="s">
        <v>5186</v>
      </c>
      <c r="M538" s="23" t="s">
        <v>3501</v>
      </c>
      <c r="N538" s="23" t="s">
        <v>19730</v>
      </c>
      <c r="O538" s="23" t="s">
        <v>6151</v>
      </c>
      <c r="P538" s="3">
        <v>41438</v>
      </c>
      <c r="Q538" s="36" t="s">
        <v>18494</v>
      </c>
      <c r="R538" s="23" t="s">
        <v>10380</v>
      </c>
      <c r="S538" s="23" t="s">
        <v>10380</v>
      </c>
      <c r="T538" s="23" t="s">
        <v>14881</v>
      </c>
      <c r="U538" s="23" t="s">
        <v>19731</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20616</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19660</v>
      </c>
      <c r="I552" s="3">
        <v>41437</v>
      </c>
      <c r="J552" s="23" t="s">
        <v>3541</v>
      </c>
      <c r="K552" s="23" t="s">
        <v>3542</v>
      </c>
      <c r="L552" s="23" t="s">
        <v>5186</v>
      </c>
      <c r="M552" s="23" t="s">
        <v>3501</v>
      </c>
      <c r="N552" s="23" t="s">
        <v>19661</v>
      </c>
      <c r="O552" s="23" t="s">
        <v>2763</v>
      </c>
      <c r="P552" s="3">
        <v>41437</v>
      </c>
      <c r="Q552" s="36" t="s">
        <v>18495</v>
      </c>
      <c r="R552" s="23" t="s">
        <v>19662</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20230</v>
      </c>
      <c r="I560" s="3">
        <v>41143</v>
      </c>
      <c r="J560" s="23" t="s">
        <v>3591</v>
      </c>
      <c r="K560" s="23" t="s">
        <v>3592</v>
      </c>
      <c r="L560" s="23" t="s">
        <v>4907</v>
      </c>
      <c r="M560" s="23" t="s">
        <v>3527</v>
      </c>
      <c r="N560" s="23" t="s">
        <v>20231</v>
      </c>
      <c r="O560" s="23" t="s">
        <v>12060</v>
      </c>
      <c r="P560" s="23">
        <v>41457</v>
      </c>
      <c r="Q560" s="36" t="s">
        <v>8301</v>
      </c>
      <c r="R560" s="23" t="s">
        <v>20232</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19663</v>
      </c>
      <c r="I564" s="3">
        <v>41435</v>
      </c>
      <c r="J564" s="23" t="s">
        <v>3602</v>
      </c>
      <c r="K564" s="23" t="s">
        <v>18496</v>
      </c>
      <c r="L564" s="23" t="s">
        <v>5824</v>
      </c>
      <c r="M564" s="23" t="s">
        <v>3603</v>
      </c>
      <c r="N564" s="23" t="s">
        <v>19664</v>
      </c>
      <c r="O564" s="23" t="s">
        <v>4955</v>
      </c>
      <c r="P564" s="3">
        <v>41436</v>
      </c>
      <c r="Q564" s="36" t="s">
        <v>18497</v>
      </c>
      <c r="R564" s="23" t="s">
        <v>19665</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20115</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20116</v>
      </c>
      <c r="I571" s="3">
        <v>41197</v>
      </c>
      <c r="J571" s="23" t="s">
        <v>3616</v>
      </c>
      <c r="K571" s="23" t="s">
        <v>20117</v>
      </c>
      <c r="L571" s="23" t="s">
        <v>5824</v>
      </c>
      <c r="M571" s="23" t="s">
        <v>3603</v>
      </c>
      <c r="N571" s="23" t="s">
        <v>20118</v>
      </c>
      <c r="O571" s="23" t="s">
        <v>12026</v>
      </c>
      <c r="P571" s="3">
        <v>41453</v>
      </c>
      <c r="Q571" s="36" t="s">
        <v>20119</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18498</v>
      </c>
      <c r="I580" s="3">
        <v>41304</v>
      </c>
      <c r="J580" s="23" t="s">
        <v>12771</v>
      </c>
      <c r="K580" s="23" t="s">
        <v>3639</v>
      </c>
      <c r="L580" s="23" t="s">
        <v>5186</v>
      </c>
      <c r="M580" s="23" t="s">
        <v>12084</v>
      </c>
      <c r="N580" s="23" t="s">
        <v>18499</v>
      </c>
      <c r="O580" s="23" t="s">
        <v>4897</v>
      </c>
      <c r="P580" s="3">
        <v>41403</v>
      </c>
      <c r="Q580" s="36" t="s">
        <v>7203</v>
      </c>
      <c r="R580" s="23" t="s">
        <v>18500</v>
      </c>
      <c r="S580" s="23" t="s">
        <v>10451</v>
      </c>
      <c r="T580" s="23" t="s">
        <v>14881</v>
      </c>
      <c r="U580" s="23" t="s">
        <v>18501</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19666</v>
      </c>
      <c r="I591" s="3">
        <v>41436</v>
      </c>
      <c r="J591" s="23" t="s">
        <v>3668</v>
      </c>
      <c r="K591" s="23" t="s">
        <v>18502</v>
      </c>
      <c r="L591" s="23" t="s">
        <v>5824</v>
      </c>
      <c r="M591" s="23" t="s">
        <v>3603</v>
      </c>
      <c r="N591" s="23" t="s">
        <v>19667</v>
      </c>
      <c r="O591" s="23" t="s">
        <v>2763</v>
      </c>
      <c r="P591" s="3">
        <v>41436</v>
      </c>
      <c r="Q591" s="36" t="s">
        <v>18503</v>
      </c>
      <c r="R591" s="23" t="s">
        <v>19668</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20571</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20405</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20572</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19941</v>
      </c>
      <c r="I614" s="23" t="s">
        <v>457</v>
      </c>
      <c r="J614" s="23" t="s">
        <v>3773</v>
      </c>
      <c r="K614" s="23" t="s">
        <v>3774</v>
      </c>
      <c r="L614" s="23" t="s">
        <v>4971</v>
      </c>
      <c r="M614" s="23" t="s">
        <v>3775</v>
      </c>
      <c r="N614" s="23" t="s">
        <v>19942</v>
      </c>
      <c r="O614" s="23" t="s">
        <v>19935</v>
      </c>
      <c r="P614" s="3">
        <v>41452</v>
      </c>
      <c r="Q614" s="23" t="s">
        <v>4972</v>
      </c>
      <c r="R614" s="23" t="s">
        <v>19943</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20573</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20574</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20575</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20576</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20577</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20578</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18052</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20481</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20482</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20483</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20476</v>
      </c>
      <c r="K666" s="23" t="s">
        <v>20484</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20476</v>
      </c>
      <c r="K667" s="23" t="s">
        <v>20485</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20486</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19490</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20579</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20487</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20488</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20489</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20490</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20491</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20580</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20581</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20406</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19944</v>
      </c>
      <c r="I738" s="3">
        <v>41166</v>
      </c>
      <c r="J738" s="23" t="s">
        <v>5288</v>
      </c>
      <c r="K738" s="23" t="s">
        <v>5289</v>
      </c>
      <c r="L738" s="23" t="s">
        <v>4534</v>
      </c>
      <c r="M738" s="23" t="s">
        <v>5290</v>
      </c>
      <c r="N738" s="23" t="s">
        <v>19945</v>
      </c>
      <c r="O738" s="23" t="s">
        <v>12060</v>
      </c>
      <c r="P738" s="3">
        <v>41453</v>
      </c>
      <c r="Q738" s="23" t="s">
        <v>13645</v>
      </c>
      <c r="R738" s="23" t="s">
        <v>19946</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19947</v>
      </c>
      <c r="I740" s="3">
        <v>41450</v>
      </c>
      <c r="J740" s="23" t="s">
        <v>5293</v>
      </c>
      <c r="K740" s="23" t="s">
        <v>5294</v>
      </c>
      <c r="L740" s="23" t="s">
        <v>4534</v>
      </c>
      <c r="M740" s="23" t="s">
        <v>5295</v>
      </c>
      <c r="N740" s="23" t="s">
        <v>19948</v>
      </c>
      <c r="O740" s="23" t="s">
        <v>19280</v>
      </c>
      <c r="P740" s="3">
        <v>41452</v>
      </c>
      <c r="Q740" s="23" t="s">
        <v>13646</v>
      </c>
      <c r="R740" s="23" t="s">
        <v>19949</v>
      </c>
      <c r="S740" s="23" t="s">
        <v>10753</v>
      </c>
      <c r="T740" s="23" t="s">
        <v>14881</v>
      </c>
      <c r="U740" s="23" t="s">
        <v>18372</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19950</v>
      </c>
      <c r="I754" s="3">
        <v>41450</v>
      </c>
      <c r="J754" s="23" t="s">
        <v>5349</v>
      </c>
      <c r="K754" s="23" t="s">
        <v>5355</v>
      </c>
      <c r="L754" s="23" t="s">
        <v>4199</v>
      </c>
      <c r="M754" s="23" t="s">
        <v>5351</v>
      </c>
      <c r="N754" s="23" t="s">
        <v>457</v>
      </c>
      <c r="O754" s="23" t="s">
        <v>457</v>
      </c>
      <c r="P754" s="23" t="s">
        <v>457</v>
      </c>
      <c r="Q754" s="23" t="s">
        <v>20289</v>
      </c>
      <c r="R754" s="23" t="s">
        <v>19951</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20407</v>
      </c>
      <c r="I871" s="3">
        <v>41169</v>
      </c>
      <c r="J871" s="23" t="s">
        <v>5938</v>
      </c>
      <c r="K871" s="23" t="s">
        <v>5939</v>
      </c>
      <c r="L871" s="23" t="s">
        <v>5937</v>
      </c>
      <c r="M871" s="23">
        <v>38935181</v>
      </c>
      <c r="N871" s="23" t="s">
        <v>20408</v>
      </c>
      <c r="O871" s="23" t="s">
        <v>4606</v>
      </c>
      <c r="P871" s="23">
        <v>41472</v>
      </c>
      <c r="Q871" s="23" t="s">
        <v>20374</v>
      </c>
      <c r="R871" s="23" t="s">
        <v>20409</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18029</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20410</v>
      </c>
      <c r="I890" s="3">
        <v>41470</v>
      </c>
      <c r="J890" s="23" t="s">
        <v>6066</v>
      </c>
      <c r="K890" s="23" t="s">
        <v>6555</v>
      </c>
      <c r="L890" s="23" t="s">
        <v>5937</v>
      </c>
      <c r="M890" s="23">
        <v>3138935181</v>
      </c>
      <c r="N890" s="23" t="s">
        <v>20411</v>
      </c>
      <c r="O890" s="23" t="s">
        <v>4606</v>
      </c>
      <c r="P890" s="23">
        <v>41472</v>
      </c>
      <c r="Q890" s="23" t="s">
        <v>20375</v>
      </c>
      <c r="R890" s="23" t="s">
        <v>20412</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17952</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17945</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17944</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17943</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17956</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18042</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17950</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20120</v>
      </c>
      <c r="L963" s="23" t="s">
        <v>4201</v>
      </c>
      <c r="M963" s="23" t="s">
        <v>18624</v>
      </c>
      <c r="N963" s="23" t="s">
        <v>20121</v>
      </c>
      <c r="O963" s="23" t="s">
        <v>19417</v>
      </c>
      <c r="P963" s="3">
        <v>41453</v>
      </c>
      <c r="Q963" s="36" t="s">
        <v>19283</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17951</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17972</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17949</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18018</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18019</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18026</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18027</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18025</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18028</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17971</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20689</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20233</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19420</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18625</v>
      </c>
      <c r="L1048" s="23" t="s">
        <v>6915</v>
      </c>
      <c r="M1048" s="23" t="s">
        <v>6921</v>
      </c>
      <c r="N1048" s="23" t="s">
        <v>457</v>
      </c>
      <c r="O1048" s="23" t="s">
        <v>457</v>
      </c>
      <c r="P1048" s="23" t="s">
        <v>457</v>
      </c>
      <c r="Q1048" s="36" t="s">
        <v>19284</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20122</v>
      </c>
      <c r="I1092" s="3">
        <v>41251</v>
      </c>
      <c r="J1092" s="23" t="s">
        <v>7070</v>
      </c>
      <c r="K1092" s="23" t="s">
        <v>7071</v>
      </c>
      <c r="L1092" s="23" t="s">
        <v>4667</v>
      </c>
      <c r="M1092" s="23" t="s">
        <v>7072</v>
      </c>
      <c r="N1092" s="23" t="s">
        <v>20123</v>
      </c>
      <c r="O1092" s="23" t="s">
        <v>14628</v>
      </c>
      <c r="P1092" s="3">
        <v>41453</v>
      </c>
      <c r="Q1092" s="23" t="s">
        <v>13658</v>
      </c>
      <c r="R1092" s="23" t="s">
        <v>20124</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18030</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20582</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20583</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20584</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20585</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20586</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20587</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20588</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20589</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20590</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20492</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20492</v>
      </c>
      <c r="K1142" s="23" t="s">
        <v>7345</v>
      </c>
      <c r="L1142" s="23" t="s">
        <v>7341</v>
      </c>
      <c r="M1142" s="23" t="s">
        <v>7346</v>
      </c>
      <c r="N1142" s="23" t="s">
        <v>18750</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20493</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20591</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20592</v>
      </c>
      <c r="K1216" s="23" t="s">
        <v>7722</v>
      </c>
      <c r="L1216" s="23" t="s">
        <v>7723</v>
      </c>
      <c r="M1216" s="23" t="s">
        <v>20593</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20413</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20494</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20594</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19952</v>
      </c>
      <c r="I1261" s="3">
        <v>41197</v>
      </c>
      <c r="J1261" s="23" t="s">
        <v>7937</v>
      </c>
      <c r="K1261" s="23" t="s">
        <v>7938</v>
      </c>
      <c r="L1261" s="23" t="s">
        <v>7939</v>
      </c>
      <c r="M1261" s="23" t="s">
        <v>7940</v>
      </c>
      <c r="N1261" s="23" t="s">
        <v>19953</v>
      </c>
      <c r="O1261" s="23" t="s">
        <v>12026</v>
      </c>
      <c r="P1261" s="3">
        <v>41450</v>
      </c>
      <c r="Q1261" s="23" t="s">
        <v>13665</v>
      </c>
      <c r="R1261" s="23" t="s">
        <v>19954</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19840</v>
      </c>
      <c r="I1270" s="3">
        <v>41292</v>
      </c>
      <c r="J1270" s="23" t="s">
        <v>12826</v>
      </c>
      <c r="K1270" s="23" t="s">
        <v>18504</v>
      </c>
      <c r="L1270" s="23" t="s">
        <v>7823</v>
      </c>
      <c r="M1270" s="23" t="s">
        <v>7958</v>
      </c>
      <c r="N1270" s="23" t="s">
        <v>19841</v>
      </c>
      <c r="O1270" s="23" t="s">
        <v>19842</v>
      </c>
      <c r="P1270" s="3">
        <v>41444</v>
      </c>
      <c r="Q1270" s="36" t="s">
        <v>18505</v>
      </c>
      <c r="R1270" s="23" t="s">
        <v>19843</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18626</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18627</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20125</v>
      </c>
      <c r="I1292" s="3">
        <v>41213</v>
      </c>
      <c r="J1292" s="23" t="s">
        <v>8212</v>
      </c>
      <c r="K1292" s="23" t="s">
        <v>8213</v>
      </c>
      <c r="L1292" s="23" t="s">
        <v>8214</v>
      </c>
      <c r="M1292" s="23" t="s">
        <v>8215</v>
      </c>
      <c r="N1292" s="23" t="s">
        <v>20126</v>
      </c>
      <c r="O1292" s="23" t="s">
        <v>20127</v>
      </c>
      <c r="P1292" s="3">
        <v>41453</v>
      </c>
      <c r="Q1292" s="23" t="s">
        <v>13666</v>
      </c>
      <c r="R1292" s="23" t="s">
        <v>20128</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19955</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20661</v>
      </c>
      <c r="K1306" s="23" t="s">
        <v>20662</v>
      </c>
      <c r="L1306" s="23" t="s">
        <v>7823</v>
      </c>
      <c r="M1306" s="23" t="s">
        <v>20663</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19956</v>
      </c>
      <c r="I1312" s="3">
        <v>41236</v>
      </c>
      <c r="J1312" s="23" t="s">
        <v>8324</v>
      </c>
      <c r="K1312" s="23" t="s">
        <v>12832</v>
      </c>
      <c r="L1312" s="23" t="s">
        <v>7466</v>
      </c>
      <c r="M1312" s="23" t="s">
        <v>8929</v>
      </c>
      <c r="N1312" s="23" t="s">
        <v>19957</v>
      </c>
      <c r="O1312" s="23" t="s">
        <v>19937</v>
      </c>
      <c r="P1312" s="3">
        <v>41452</v>
      </c>
      <c r="Q1312" s="36" t="s">
        <v>18506</v>
      </c>
      <c r="R1312" s="23" t="s">
        <v>19958</v>
      </c>
      <c r="S1312" s="23" t="s">
        <v>11720</v>
      </c>
      <c r="T1312" s="23" t="s">
        <v>14881</v>
      </c>
      <c r="U1312" s="23" t="s">
        <v>18372</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19959</v>
      </c>
      <c r="I1314" s="3">
        <v>41213</v>
      </c>
      <c r="J1314" s="23" t="s">
        <v>8331</v>
      </c>
      <c r="K1314" s="23" t="s">
        <v>18055</v>
      </c>
      <c r="L1314" s="23" t="s">
        <v>8332</v>
      </c>
      <c r="M1314" s="23" t="s">
        <v>12833</v>
      </c>
      <c r="N1314" s="23" t="s">
        <v>19960</v>
      </c>
      <c r="O1314" s="23" t="s">
        <v>12758</v>
      </c>
      <c r="P1314" s="23" t="s">
        <v>457</v>
      </c>
      <c r="Q1314" s="36" t="s">
        <v>18056</v>
      </c>
      <c r="R1314" s="23" t="s">
        <v>19961</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20129</v>
      </c>
      <c r="I1319" s="3">
        <v>41211</v>
      </c>
      <c r="J1319" s="23" t="s">
        <v>8349</v>
      </c>
      <c r="K1319" s="23" t="s">
        <v>8350</v>
      </c>
      <c r="L1319" s="23" t="s">
        <v>8351</v>
      </c>
      <c r="M1319" s="23" t="s">
        <v>8352</v>
      </c>
      <c r="N1319" s="23" t="s">
        <v>20130</v>
      </c>
      <c r="O1319" s="23" t="s">
        <v>19842</v>
      </c>
      <c r="P1319" s="3">
        <v>41453</v>
      </c>
      <c r="Q1319" s="36" t="s">
        <v>18507</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19962</v>
      </c>
      <c r="I1332" s="3">
        <v>41236</v>
      </c>
      <c r="J1332" s="23" t="s">
        <v>8669</v>
      </c>
      <c r="K1332" s="23" t="s">
        <v>18508</v>
      </c>
      <c r="L1332" s="23" t="s">
        <v>8670</v>
      </c>
      <c r="M1332" s="23" t="s">
        <v>12846</v>
      </c>
      <c r="N1332" s="23" t="s">
        <v>19963</v>
      </c>
      <c r="O1332" s="23" t="s">
        <v>19931</v>
      </c>
      <c r="P1332" s="3">
        <v>41449</v>
      </c>
      <c r="Q1332" s="36" t="s">
        <v>18509</v>
      </c>
      <c r="R1332" s="23" t="s">
        <v>19964</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19360</v>
      </c>
      <c r="I1340" s="3">
        <v>41236</v>
      </c>
      <c r="J1340" s="23" t="s">
        <v>12852</v>
      </c>
      <c r="K1340" s="23" t="s">
        <v>8698</v>
      </c>
      <c r="L1340" s="23" t="s">
        <v>8699</v>
      </c>
      <c r="M1340" s="23" t="s">
        <v>8700</v>
      </c>
      <c r="N1340" s="23" t="s">
        <v>19421</v>
      </c>
      <c r="O1340" s="23" t="s">
        <v>19422</v>
      </c>
      <c r="P1340" s="3">
        <v>41423</v>
      </c>
      <c r="Q1340" s="36" t="s">
        <v>18510</v>
      </c>
      <c r="R1340" s="23" t="s">
        <v>19361</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19965</v>
      </c>
      <c r="I1343" s="3">
        <v>41236</v>
      </c>
      <c r="J1343" s="23" t="s">
        <v>12853</v>
      </c>
      <c r="K1343" s="23" t="s">
        <v>8710</v>
      </c>
      <c r="L1343" s="23" t="s">
        <v>4447</v>
      </c>
      <c r="M1343" s="23" t="s">
        <v>18511</v>
      </c>
      <c r="N1343" s="23" t="s">
        <v>20131</v>
      </c>
      <c r="O1343" s="23" t="s">
        <v>20132</v>
      </c>
      <c r="P1343" s="3">
        <v>41453</v>
      </c>
      <c r="Q1343" s="36" t="s">
        <v>18512</v>
      </c>
      <c r="R1343" s="23" t="s">
        <v>19966</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20329</v>
      </c>
      <c r="I1348" s="3">
        <v>41457</v>
      </c>
      <c r="J1348" s="23" t="s">
        <v>8729</v>
      </c>
      <c r="K1348" s="23" t="s">
        <v>19606</v>
      </c>
      <c r="L1348" s="23" t="s">
        <v>8730</v>
      </c>
      <c r="M1348" s="23" t="s">
        <v>8731</v>
      </c>
      <c r="N1348" s="23" t="s">
        <v>20330</v>
      </c>
      <c r="O1348" s="23" t="s">
        <v>4606</v>
      </c>
      <c r="P1348" s="23">
        <v>41464</v>
      </c>
      <c r="Q1348" s="36" t="s">
        <v>19607</v>
      </c>
      <c r="R1348" s="23" t="s">
        <v>20331</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20234</v>
      </c>
      <c r="I1352" s="23">
        <v>41456</v>
      </c>
      <c r="J1352" s="23" t="s">
        <v>8747</v>
      </c>
      <c r="K1352" s="23" t="s">
        <v>12856</v>
      </c>
      <c r="L1352" s="23" t="s">
        <v>8748</v>
      </c>
      <c r="M1352" s="23" t="s">
        <v>18513</v>
      </c>
      <c r="N1352" s="23" t="s">
        <v>20235</v>
      </c>
      <c r="O1352" s="23" t="s">
        <v>17827</v>
      </c>
      <c r="P1352" s="23">
        <v>41456</v>
      </c>
      <c r="Q1352" s="36" t="s">
        <v>18514</v>
      </c>
      <c r="R1352" s="23" t="s">
        <v>20236</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19967</v>
      </c>
      <c r="I1354" s="3">
        <v>41449</v>
      </c>
      <c r="J1354" s="23" t="s">
        <v>8755</v>
      </c>
      <c r="K1354" s="23" t="s">
        <v>9215</v>
      </c>
      <c r="L1354" s="23" t="s">
        <v>8756</v>
      </c>
      <c r="M1354" s="23" t="s">
        <v>9216</v>
      </c>
      <c r="N1354" s="23" t="s">
        <v>19968</v>
      </c>
      <c r="O1354" s="23" t="s">
        <v>19800</v>
      </c>
      <c r="P1354" s="3">
        <v>41450</v>
      </c>
      <c r="Q1354" s="36" t="s">
        <v>18515</v>
      </c>
      <c r="R1354" s="23" t="s">
        <v>19969</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20133</v>
      </c>
      <c r="I1366" s="3">
        <v>41236</v>
      </c>
      <c r="J1366" s="23" t="s">
        <v>8806</v>
      </c>
      <c r="K1366" s="23" t="s">
        <v>8807</v>
      </c>
      <c r="L1366" s="23" t="s">
        <v>8808</v>
      </c>
      <c r="M1366" s="23" t="s">
        <v>8809</v>
      </c>
      <c r="N1366" s="23" t="s">
        <v>20134</v>
      </c>
      <c r="O1366" s="23" t="s">
        <v>20112</v>
      </c>
      <c r="P1366" s="3">
        <v>41453</v>
      </c>
      <c r="Q1366" s="36" t="s">
        <v>18516</v>
      </c>
      <c r="R1366" s="23" t="s">
        <v>20135</v>
      </c>
      <c r="S1366" s="23" t="s">
        <v>11795</v>
      </c>
      <c r="T1366" s="23" t="s">
        <v>14881</v>
      </c>
      <c r="U1366" s="23" t="s">
        <v>18372</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18628</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20376</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20443</v>
      </c>
      <c r="I1458" s="23">
        <v>41479</v>
      </c>
      <c r="J1458" s="23" t="s">
        <v>12284</v>
      </c>
      <c r="K1458" s="23" t="s">
        <v>20332</v>
      </c>
      <c r="L1458" s="23" t="s">
        <v>8016</v>
      </c>
      <c r="M1458" s="23" t="s">
        <v>12285</v>
      </c>
      <c r="N1458" s="23" t="s">
        <v>20444</v>
      </c>
      <c r="O1458" s="23" t="s">
        <v>19417</v>
      </c>
      <c r="P1458" s="23">
        <v>41480</v>
      </c>
      <c r="Q1458" s="36" t="s">
        <v>20377</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20414</v>
      </c>
      <c r="I1467" s="23">
        <v>41470</v>
      </c>
      <c r="J1467" s="23" t="s">
        <v>12317</v>
      </c>
      <c r="K1467" s="23" t="s">
        <v>12318</v>
      </c>
      <c r="L1467" s="23" t="s">
        <v>4583</v>
      </c>
      <c r="M1467" s="23" t="s">
        <v>18517</v>
      </c>
      <c r="N1467" s="23" t="s">
        <v>20415</v>
      </c>
      <c r="O1467" s="23" t="s">
        <v>7433</v>
      </c>
      <c r="P1467" s="23">
        <v>41488</v>
      </c>
      <c r="Q1467" s="36" t="s">
        <v>18518</v>
      </c>
      <c r="R1467" s="23" t="s">
        <v>20416</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19362</v>
      </c>
      <c r="I1468" s="3">
        <v>41421</v>
      </c>
      <c r="J1468" s="23" t="s">
        <v>12321</v>
      </c>
      <c r="K1468" s="23" t="s">
        <v>18519</v>
      </c>
      <c r="L1468" s="23" t="s">
        <v>12322</v>
      </c>
      <c r="M1468" s="23" t="s">
        <v>18520</v>
      </c>
      <c r="N1468" s="23" t="s">
        <v>19363</v>
      </c>
      <c r="O1468" s="23" t="s">
        <v>12761</v>
      </c>
      <c r="P1468" s="3">
        <v>41421</v>
      </c>
      <c r="Q1468" s="36" t="s">
        <v>18521</v>
      </c>
      <c r="R1468" s="23" t="s">
        <v>19364</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19365</v>
      </c>
      <c r="I1469" s="3">
        <v>41421</v>
      </c>
      <c r="J1469" s="23" t="s">
        <v>12325</v>
      </c>
      <c r="K1469" s="23" t="s">
        <v>16088</v>
      </c>
      <c r="L1469" s="23" t="s">
        <v>12326</v>
      </c>
      <c r="M1469" s="23" t="s">
        <v>12327</v>
      </c>
      <c r="N1469" s="23" t="s">
        <v>19423</v>
      </c>
      <c r="O1469" s="23" t="s">
        <v>19405</v>
      </c>
      <c r="P1469" s="3">
        <v>41422</v>
      </c>
      <c r="Q1469" s="36" t="s">
        <v>16089</v>
      </c>
      <c r="R1469" s="23" t="s">
        <v>19366</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19796</v>
      </c>
      <c r="I1472" s="3">
        <v>41443</v>
      </c>
      <c r="J1472" s="23" t="s">
        <v>12341</v>
      </c>
      <c r="K1472" s="23" t="s">
        <v>19608</v>
      </c>
      <c r="L1472" s="23" t="s">
        <v>4540</v>
      </c>
      <c r="M1472" s="23" t="s">
        <v>12342</v>
      </c>
      <c r="N1472" s="23" t="s">
        <v>19797</v>
      </c>
      <c r="O1472" s="23" t="s">
        <v>12758</v>
      </c>
      <c r="P1472" s="3">
        <v>41443</v>
      </c>
      <c r="Q1472" s="36" t="s">
        <v>19609</v>
      </c>
      <c r="R1472" s="23" t="s">
        <v>19798</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20333</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20290</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19970</v>
      </c>
      <c r="I1500" s="3">
        <v>41449</v>
      </c>
      <c r="J1500" s="23" t="s">
        <v>12454</v>
      </c>
      <c r="K1500" s="23" t="s">
        <v>19971</v>
      </c>
      <c r="L1500" s="23" t="s">
        <v>12445</v>
      </c>
      <c r="M1500" s="23" t="s">
        <v>12450</v>
      </c>
      <c r="N1500" s="23" t="s">
        <v>19972</v>
      </c>
      <c r="O1500" s="23" t="s">
        <v>19358</v>
      </c>
      <c r="P1500" s="3">
        <v>41450</v>
      </c>
      <c r="Q1500" s="36" t="s">
        <v>16367</v>
      </c>
      <c r="R1500" s="23" t="s">
        <v>19973</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19253</v>
      </c>
      <c r="I1501" s="3">
        <v>41414</v>
      </c>
      <c r="J1501" s="23" t="s">
        <v>12448</v>
      </c>
      <c r="K1501" s="23" t="s">
        <v>12456</v>
      </c>
      <c r="L1501" s="23" t="s">
        <v>12445</v>
      </c>
      <c r="M1501" s="23" t="s">
        <v>12450</v>
      </c>
      <c r="N1501" s="23" t="s">
        <v>19285</v>
      </c>
      <c r="O1501" s="23" t="s">
        <v>19286</v>
      </c>
      <c r="P1501" s="3">
        <v>41415</v>
      </c>
      <c r="Q1501" s="36" t="s">
        <v>18057</v>
      </c>
      <c r="R1501" s="23" t="s">
        <v>12457</v>
      </c>
      <c r="S1501" s="23" t="s">
        <v>12457</v>
      </c>
      <c r="T1501" s="23" t="s">
        <v>14881</v>
      </c>
      <c r="U1501" s="23" t="s">
        <v>19287</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19288</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19289</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19290</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19291</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19292</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19293</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19294</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19295</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19296</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18629</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19297</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18630</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19298</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20595</v>
      </c>
      <c r="K1560" s="23" t="s">
        <v>20596</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20597</v>
      </c>
      <c r="K1561" s="23" t="s">
        <v>12931</v>
      </c>
      <c r="L1561" s="23" t="s">
        <v>12932</v>
      </c>
      <c r="M1561" s="23" t="s">
        <v>20598</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20599</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20600</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20601</v>
      </c>
      <c r="K1566" s="23" t="s">
        <v>20602</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19491</v>
      </c>
      <c r="I1588" s="3">
        <v>41430</v>
      </c>
      <c r="J1588" s="23" t="s">
        <v>13029</v>
      </c>
      <c r="K1588" s="23" t="s">
        <v>18522</v>
      </c>
      <c r="L1588" s="23" t="s">
        <v>4206</v>
      </c>
      <c r="M1588" s="23" t="s">
        <v>13030</v>
      </c>
      <c r="N1588" s="23" t="s">
        <v>19597</v>
      </c>
      <c r="O1588" s="23" t="s">
        <v>12837</v>
      </c>
      <c r="P1588" s="3">
        <v>41431</v>
      </c>
      <c r="Q1588" s="36" t="s">
        <v>18523</v>
      </c>
      <c r="R1588" s="23" t="s">
        <v>19492</v>
      </c>
      <c r="S1588" s="23" t="s">
        <v>13031</v>
      </c>
      <c r="T1588" s="23" t="s">
        <v>14881</v>
      </c>
      <c r="U1588" s="23" t="s">
        <v>19598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19493</v>
      </c>
      <c r="I1606" s="3">
        <v>41430</v>
      </c>
      <c r="J1606" s="23" t="s">
        <v>13099</v>
      </c>
      <c r="K1606" s="23" t="s">
        <v>18524</v>
      </c>
      <c r="L1606" s="23" t="s">
        <v>13096</v>
      </c>
      <c r="M1606" s="23" t="s">
        <v>13100</v>
      </c>
      <c r="N1606" s="23" t="s">
        <v>19494</v>
      </c>
      <c r="O1606" s="23" t="s">
        <v>12684</v>
      </c>
      <c r="P1606" s="3">
        <v>41431</v>
      </c>
      <c r="Q1606" s="36" t="s">
        <v>18525</v>
      </c>
      <c r="R1606" s="23" t="s">
        <v>19495</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19367</v>
      </c>
      <c r="I1611" s="3">
        <v>41418</v>
      </c>
      <c r="J1611" s="23" t="s">
        <v>13117</v>
      </c>
      <c r="K1611" s="23" t="s">
        <v>13118</v>
      </c>
      <c r="L1611" s="23" t="s">
        <v>13096</v>
      </c>
      <c r="M1611" s="23" t="s">
        <v>13119</v>
      </c>
      <c r="N1611" s="23" t="s">
        <v>19496</v>
      </c>
      <c r="O1611" s="23" t="s">
        <v>5634</v>
      </c>
      <c r="P1611" s="3">
        <v>41429</v>
      </c>
      <c r="Q1611" s="36" t="s">
        <v>457</v>
      </c>
      <c r="R1611" s="23" t="s">
        <v>19368</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19497</v>
      </c>
      <c r="I1618" s="3">
        <v>41302</v>
      </c>
      <c r="J1618" s="23" t="s">
        <v>13350</v>
      </c>
      <c r="K1618" s="23" t="s">
        <v>18526</v>
      </c>
      <c r="L1618" s="23" t="s">
        <v>4591</v>
      </c>
      <c r="M1618" s="23" t="s">
        <v>13352</v>
      </c>
      <c r="N1618" s="23" t="s">
        <v>19498</v>
      </c>
      <c r="O1618" s="23" t="s">
        <v>19286</v>
      </c>
      <c r="P1618" s="3">
        <v>41429</v>
      </c>
      <c r="Q1618" s="36" t="s">
        <v>18527</v>
      </c>
      <c r="R1618" s="23" t="s">
        <v>19499</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19500</v>
      </c>
      <c r="I1622" s="3">
        <v>41303</v>
      </c>
      <c r="J1622" s="23" t="s">
        <v>13359</v>
      </c>
      <c r="K1622" s="23" t="s">
        <v>13362</v>
      </c>
      <c r="L1622" s="23" t="s">
        <v>4591</v>
      </c>
      <c r="M1622" s="23" t="s">
        <v>13352</v>
      </c>
      <c r="N1622" s="23" t="s">
        <v>19501</v>
      </c>
      <c r="O1622" s="23" t="s">
        <v>19486</v>
      </c>
      <c r="P1622" s="3">
        <v>41429</v>
      </c>
      <c r="Q1622" s="36" t="s">
        <v>18528</v>
      </c>
      <c r="R1622" s="23" t="s">
        <v>19502</v>
      </c>
      <c r="S1622" s="23" t="s">
        <v>13363</v>
      </c>
      <c r="T1622" s="23" t="s">
        <v>14881</v>
      </c>
      <c r="U1622" s="23" t="s">
        <v>19503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19974</v>
      </c>
      <c r="I1643" s="3">
        <v>41450</v>
      </c>
      <c r="J1643" s="23" t="s">
        <v>13430</v>
      </c>
      <c r="K1643" s="23" t="s">
        <v>13431</v>
      </c>
      <c r="L1643" s="23" t="s">
        <v>13427</v>
      </c>
      <c r="M1643" s="23" t="s">
        <v>8340</v>
      </c>
      <c r="N1643" s="23" t="s">
        <v>19975</v>
      </c>
      <c r="O1643" s="23" t="s">
        <v>19976</v>
      </c>
      <c r="P1643" s="3">
        <v>41452</v>
      </c>
      <c r="Q1643" s="36" t="s">
        <v>14869</v>
      </c>
      <c r="R1643" s="23" t="s">
        <v>19977</v>
      </c>
      <c r="S1643" s="23" t="s">
        <v>13432</v>
      </c>
      <c r="T1643" s="23" t="s">
        <v>14881</v>
      </c>
      <c r="U1643" s="23" t="s">
        <v>19978</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18329</v>
      </c>
      <c r="I1644" s="3">
        <v>41401</v>
      </c>
      <c r="J1644" s="23" t="s">
        <v>13433</v>
      </c>
      <c r="K1644" s="23" t="s">
        <v>13434</v>
      </c>
      <c r="L1644" s="23" t="s">
        <v>13427</v>
      </c>
      <c r="M1644" s="23" t="s">
        <v>13435</v>
      </c>
      <c r="N1644" s="23" t="s">
        <v>18330</v>
      </c>
      <c r="O1644" s="23" t="s">
        <v>12060</v>
      </c>
      <c r="P1644" s="3">
        <v>41401</v>
      </c>
      <c r="Q1644" s="36" t="s">
        <v>14870</v>
      </c>
      <c r="R1644" s="23" t="s">
        <v>18331</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18631</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20495</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20496</v>
      </c>
      <c r="K1668" s="23" t="s">
        <v>16142</v>
      </c>
      <c r="L1668" s="23" t="s">
        <v>16137</v>
      </c>
      <c r="M1668" s="23" t="s">
        <v>20497</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20498</v>
      </c>
      <c r="K1670" s="23" t="s">
        <v>20499</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20500</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20501</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18553</v>
      </c>
      <c r="I1675" s="3">
        <v>41404</v>
      </c>
      <c r="J1675" s="23" t="s">
        <v>16165</v>
      </c>
      <c r="K1675" s="23" t="s">
        <v>18058</v>
      </c>
      <c r="L1675" s="23" t="s">
        <v>16162</v>
      </c>
      <c r="M1675" s="23" t="s">
        <v>16163</v>
      </c>
      <c r="N1675" s="23" t="s">
        <v>18554</v>
      </c>
      <c r="O1675" s="23" t="s">
        <v>12026</v>
      </c>
      <c r="P1675" s="3">
        <v>41404</v>
      </c>
      <c r="Q1675" s="36" t="s">
        <v>18059</v>
      </c>
      <c r="R1675" s="23" t="s">
        <v>18555</v>
      </c>
      <c r="S1675" s="23" t="s">
        <v>17941</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18332</v>
      </c>
      <c r="I1677" s="3">
        <v>41402</v>
      </c>
      <c r="J1677" s="23" t="s">
        <v>16169</v>
      </c>
      <c r="K1677" s="23" t="s">
        <v>16170</v>
      </c>
      <c r="L1677" s="23" t="s">
        <v>4197</v>
      </c>
      <c r="M1677" s="23" t="s">
        <v>16171</v>
      </c>
      <c r="N1677" s="23" t="s">
        <v>18333</v>
      </c>
      <c r="O1677" s="23" t="s">
        <v>12060</v>
      </c>
      <c r="P1677" s="3">
        <v>41402</v>
      </c>
      <c r="Q1677" s="36" t="s">
        <v>457</v>
      </c>
      <c r="R1677" s="23" t="s">
        <v>18334</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18335</v>
      </c>
      <c r="I1678" s="3">
        <v>41402</v>
      </c>
      <c r="J1678" s="23" t="s">
        <v>16173</v>
      </c>
      <c r="K1678" s="23" t="s">
        <v>16174</v>
      </c>
      <c r="L1678" s="23" t="s">
        <v>4197</v>
      </c>
      <c r="M1678" s="23" t="s">
        <v>16175</v>
      </c>
      <c r="N1678" s="23" t="s">
        <v>18336</v>
      </c>
      <c r="O1678" s="23" t="s">
        <v>12026</v>
      </c>
      <c r="P1678" s="3">
        <v>41402</v>
      </c>
      <c r="Q1678" s="36" t="s">
        <v>457</v>
      </c>
      <c r="R1678" s="23" t="s">
        <v>18337</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18529</v>
      </c>
      <c r="I1679" s="3">
        <v>41403</v>
      </c>
      <c r="J1679" s="23" t="s">
        <v>16177</v>
      </c>
      <c r="K1679" s="23" t="s">
        <v>16178</v>
      </c>
      <c r="L1679" s="23" t="s">
        <v>4197</v>
      </c>
      <c r="M1679" s="23" t="s">
        <v>16179</v>
      </c>
      <c r="N1679" s="23" t="s">
        <v>18530</v>
      </c>
      <c r="O1679" s="23" t="s">
        <v>12060</v>
      </c>
      <c r="P1679" s="3">
        <v>41403</v>
      </c>
      <c r="Q1679" s="36" t="s">
        <v>457</v>
      </c>
      <c r="R1679" s="23" t="s">
        <v>18531</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20502</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20503</v>
      </c>
      <c r="K1681" s="23" t="s">
        <v>16186</v>
      </c>
      <c r="L1681" s="23" t="s">
        <v>16183</v>
      </c>
      <c r="M1681" s="23" t="s">
        <v>20504</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19254</v>
      </c>
      <c r="I1684" s="3">
        <v>41414</v>
      </c>
      <c r="J1684" s="23" t="s">
        <v>20505</v>
      </c>
      <c r="K1684" s="23" t="s">
        <v>16192</v>
      </c>
      <c r="L1684" s="23" t="s">
        <v>16193</v>
      </c>
      <c r="M1684" s="23" t="s">
        <v>16194</v>
      </c>
      <c r="N1684" s="23" t="s">
        <v>19255</v>
      </c>
      <c r="O1684" s="23" t="s">
        <v>12684</v>
      </c>
      <c r="P1684" s="3">
        <v>41414</v>
      </c>
      <c r="Q1684" s="36" t="s">
        <v>457</v>
      </c>
      <c r="R1684" s="23" t="s">
        <v>19256</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20603</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17937</v>
      </c>
      <c r="I1690" s="3">
        <v>41397</v>
      </c>
      <c r="J1690" s="23" t="s">
        <v>16216</v>
      </c>
      <c r="K1690" s="23" t="s">
        <v>16217</v>
      </c>
      <c r="L1690" s="23" t="s">
        <v>16198</v>
      </c>
      <c r="M1690" s="23" t="s">
        <v>16218</v>
      </c>
      <c r="N1690" s="23" t="s">
        <v>18060</v>
      </c>
      <c r="O1690" s="23" t="s">
        <v>12026</v>
      </c>
      <c r="P1690" s="3">
        <v>41400</v>
      </c>
      <c r="Q1690" s="36" t="s">
        <v>457</v>
      </c>
      <c r="R1690" s="23" t="s">
        <v>18061</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20136</v>
      </c>
      <c r="L1693" s="23" t="s">
        <v>4200</v>
      </c>
      <c r="M1693" s="23" t="s">
        <v>16229</v>
      </c>
      <c r="N1693" s="23" t="s">
        <v>20137</v>
      </c>
      <c r="O1693" s="23" t="s">
        <v>20138</v>
      </c>
      <c r="P1693" s="3">
        <v>41453</v>
      </c>
      <c r="Q1693" s="23" t="s">
        <v>19979</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18556</v>
      </c>
      <c r="I1696" s="3">
        <v>41393</v>
      </c>
      <c r="J1696" s="23" t="s">
        <v>16238</v>
      </c>
      <c r="K1696" s="23" t="s">
        <v>18062</v>
      </c>
      <c r="L1696" s="23" t="s">
        <v>4200</v>
      </c>
      <c r="M1696" s="23" t="s">
        <v>18063</v>
      </c>
      <c r="N1696" s="23" t="s">
        <v>18557</v>
      </c>
      <c r="O1696" s="23" t="s">
        <v>12060</v>
      </c>
      <c r="P1696" s="3">
        <v>41407</v>
      </c>
      <c r="Q1696" s="36" t="s">
        <v>18064</v>
      </c>
      <c r="R1696" s="23" t="s">
        <v>18558</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18559</v>
      </c>
      <c r="I1699" s="3">
        <v>41404</v>
      </c>
      <c r="J1699" s="23" t="s">
        <v>16248</v>
      </c>
      <c r="K1699" s="23" t="s">
        <v>16249</v>
      </c>
      <c r="L1699" s="23" t="s">
        <v>4346</v>
      </c>
      <c r="M1699" s="23">
        <v>3732881566</v>
      </c>
      <c r="N1699" s="23" t="s">
        <v>18560</v>
      </c>
      <c r="O1699" s="23" t="s">
        <v>18561</v>
      </c>
      <c r="P1699" s="3">
        <v>41404</v>
      </c>
      <c r="Q1699" s="36" t="s">
        <v>457</v>
      </c>
      <c r="R1699" s="23" t="s">
        <v>18562</v>
      </c>
      <c r="S1699" s="23" t="s">
        <v>16250</v>
      </c>
      <c r="T1699" s="23" t="s">
        <v>14881</v>
      </c>
      <c r="U1699" s="23" t="s">
        <v>18372</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18532</v>
      </c>
      <c r="I1700" s="3">
        <v>41403</v>
      </c>
      <c r="J1700" s="23" t="s">
        <v>16251</v>
      </c>
      <c r="K1700" s="23" t="s">
        <v>16252</v>
      </c>
      <c r="L1700" s="23" t="s">
        <v>4346</v>
      </c>
      <c r="M1700" s="23">
        <v>3732881119</v>
      </c>
      <c r="N1700" s="23" t="s">
        <v>18563</v>
      </c>
      <c r="O1700" s="23" t="s">
        <v>15401</v>
      </c>
      <c r="P1700" s="3">
        <v>41404</v>
      </c>
      <c r="Q1700" s="36" t="s">
        <v>457</v>
      </c>
      <c r="R1700" s="23" t="s">
        <v>18533</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18534</v>
      </c>
      <c r="I1701" s="3">
        <v>41403</v>
      </c>
      <c r="J1701" s="23" t="s">
        <v>20604</v>
      </c>
      <c r="K1701" s="23" t="s">
        <v>16254</v>
      </c>
      <c r="L1701" s="23" t="s">
        <v>16255</v>
      </c>
      <c r="M1701" s="23" t="s">
        <v>20605</v>
      </c>
      <c r="N1701" s="23" t="s">
        <v>18564</v>
      </c>
      <c r="O1701" s="23" t="s">
        <v>15401</v>
      </c>
      <c r="P1701" s="3">
        <v>41404</v>
      </c>
      <c r="Q1701" s="36" t="s">
        <v>457</v>
      </c>
      <c r="R1701" s="23" t="s">
        <v>18535</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84">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20506</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20507</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20445</v>
      </c>
      <c r="I1715" s="23">
        <v>41477</v>
      </c>
      <c r="J1715" s="23" t="s">
        <v>16310</v>
      </c>
      <c r="K1715" s="23" t="s">
        <v>20446</v>
      </c>
      <c r="L1715" s="23" t="s">
        <v>16304</v>
      </c>
      <c r="M1715" s="23" t="s">
        <v>16308</v>
      </c>
      <c r="N1715" s="23" t="s">
        <v>20447</v>
      </c>
      <c r="O1715" s="23" t="s">
        <v>14657</v>
      </c>
      <c r="P1715" s="23">
        <v>41479</v>
      </c>
      <c r="Q1715" s="23" t="s">
        <v>20448</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18536</v>
      </c>
      <c r="I1718" s="3">
        <v>41386</v>
      </c>
      <c r="J1718" s="23" t="s">
        <v>6057</v>
      </c>
      <c r="K1718" s="23" t="s">
        <v>17126</v>
      </c>
      <c r="L1718" s="23" t="s">
        <v>4449</v>
      </c>
      <c r="M1718" s="23" t="s">
        <v>17127</v>
      </c>
      <c r="N1718" s="23" t="s">
        <v>18537</v>
      </c>
      <c r="O1718" s="23" t="s">
        <v>4955</v>
      </c>
      <c r="P1718" s="3">
        <v>41404</v>
      </c>
      <c r="Q1718" s="36" t="s">
        <v>457</v>
      </c>
      <c r="R1718" s="23" t="s">
        <v>18538</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20334</v>
      </c>
      <c r="I1720" s="3">
        <v>41386</v>
      </c>
      <c r="J1720" s="23" t="s">
        <v>17133</v>
      </c>
      <c r="K1720" s="23" t="s">
        <v>17134</v>
      </c>
      <c r="L1720" s="23" t="s">
        <v>4449</v>
      </c>
      <c r="M1720" s="23" t="s">
        <v>17127</v>
      </c>
      <c r="N1720" s="23" t="s">
        <v>20508</v>
      </c>
      <c r="O1720" s="23" t="s">
        <v>20509</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19980</v>
      </c>
      <c r="I1721" s="3">
        <v>41450</v>
      </c>
      <c r="J1721" s="23" t="s">
        <v>17136</v>
      </c>
      <c r="K1721" s="23" t="s">
        <v>17137</v>
      </c>
      <c r="L1721" s="23" t="s">
        <v>4449</v>
      </c>
      <c r="M1721" s="23" t="s">
        <v>17127</v>
      </c>
      <c r="N1721" s="23" t="s">
        <v>19981</v>
      </c>
      <c r="O1721" s="23" t="s">
        <v>12060</v>
      </c>
      <c r="P1721" s="3">
        <v>41450</v>
      </c>
      <c r="Q1721" s="23" t="s">
        <v>17730</v>
      </c>
      <c r="R1721" s="23" t="s">
        <v>19982</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20510</v>
      </c>
      <c r="I1722" s="3">
        <v>41470</v>
      </c>
      <c r="J1722" s="23" t="s">
        <v>20360</v>
      </c>
      <c r="K1722" s="23" t="s">
        <v>20361</v>
      </c>
      <c r="L1722" s="23" t="s">
        <v>4449</v>
      </c>
      <c r="M1722" s="23" t="s">
        <v>17139</v>
      </c>
      <c r="N1722" s="23" t="s">
        <v>20511</v>
      </c>
      <c r="O1722" s="23" t="s">
        <v>9323</v>
      </c>
      <c r="P1722" s="23">
        <v>41485</v>
      </c>
      <c r="Q1722" s="36" t="s">
        <v>20362</v>
      </c>
      <c r="R1722" s="23" t="s">
        <v>20512</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20335</v>
      </c>
      <c r="I1723" s="3">
        <v>41387</v>
      </c>
      <c r="J1723" s="23" t="s">
        <v>17141</v>
      </c>
      <c r="K1723" s="23" t="s">
        <v>17142</v>
      </c>
      <c r="L1723" s="23" t="s">
        <v>4449</v>
      </c>
      <c r="M1723" s="23" t="s">
        <v>17127</v>
      </c>
      <c r="N1723" s="23" t="s">
        <v>20336</v>
      </c>
      <c r="O1723" s="23" t="s">
        <v>9279</v>
      </c>
      <c r="P1723" s="23">
        <v>41465</v>
      </c>
      <c r="Q1723" s="23" t="s">
        <v>457</v>
      </c>
      <c r="R1723" s="23" t="s">
        <v>20337</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20338</v>
      </c>
      <c r="I1724" s="3">
        <v>41388</v>
      </c>
      <c r="J1724" s="23" t="s">
        <v>17144</v>
      </c>
      <c r="K1724" s="23" t="s">
        <v>17145</v>
      </c>
      <c r="L1724" s="23" t="s">
        <v>4449</v>
      </c>
      <c r="M1724" s="23" t="s">
        <v>17139</v>
      </c>
      <c r="N1724" s="23" t="s">
        <v>20339</v>
      </c>
      <c r="O1724" s="23" t="s">
        <v>9279</v>
      </c>
      <c r="P1724" s="23">
        <v>41465</v>
      </c>
      <c r="Q1724" s="36" t="s">
        <v>457</v>
      </c>
      <c r="R1724" s="23" t="s">
        <v>20340</v>
      </c>
      <c r="S1724" s="23" t="s">
        <v>17146</v>
      </c>
      <c r="T1724" s="23" t="s">
        <v>4010</v>
      </c>
      <c r="U1724" s="23" t="s">
        <v>20341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20342</v>
      </c>
      <c r="I1725" s="3">
        <v>41388</v>
      </c>
      <c r="J1725" s="23" t="s">
        <v>20363</v>
      </c>
      <c r="K1725" s="23" t="s">
        <v>20364</v>
      </c>
      <c r="L1725" s="23" t="s">
        <v>4449</v>
      </c>
      <c r="M1725" s="23" t="s">
        <v>17139</v>
      </c>
      <c r="N1725" s="23" t="s">
        <v>20343</v>
      </c>
      <c r="O1725" s="23" t="s">
        <v>4955</v>
      </c>
      <c r="P1725" s="23">
        <v>41467</v>
      </c>
      <c r="Q1725" s="23" t="s">
        <v>20365</v>
      </c>
      <c r="R1725" s="23" t="s">
        <v>20344</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18632</v>
      </c>
      <c r="I1728" s="3">
        <v>41409</v>
      </c>
      <c r="J1728" s="23" t="s">
        <v>17157</v>
      </c>
      <c r="K1728" s="23" t="s">
        <v>17158</v>
      </c>
      <c r="L1728" s="23" t="s">
        <v>4463</v>
      </c>
      <c r="M1728" s="23" t="s">
        <v>17159</v>
      </c>
      <c r="N1728" s="23" t="s">
        <v>18633</v>
      </c>
      <c r="O1728" s="23" t="s">
        <v>15401</v>
      </c>
      <c r="P1728" s="3">
        <v>41409</v>
      </c>
      <c r="Q1728" s="36" t="s">
        <v>457</v>
      </c>
      <c r="R1728" s="23" t="s">
        <v>18634</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18635</v>
      </c>
      <c r="I1729" s="3">
        <v>41409</v>
      </c>
      <c r="J1729" s="23" t="s">
        <v>17161</v>
      </c>
      <c r="K1729" s="23" t="s">
        <v>17162</v>
      </c>
      <c r="L1729" s="23" t="s">
        <v>4463</v>
      </c>
      <c r="M1729" s="23" t="s">
        <v>17163</v>
      </c>
      <c r="N1729" s="23" t="s">
        <v>18636</v>
      </c>
      <c r="O1729" s="23" t="s">
        <v>15401</v>
      </c>
      <c r="P1729" s="3">
        <v>41410</v>
      </c>
      <c r="Q1729" s="23" t="s">
        <v>457</v>
      </c>
      <c r="R1729" s="23" t="s">
        <v>18637</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18638</v>
      </c>
      <c r="I1730" s="3">
        <v>41410</v>
      </c>
      <c r="J1730" s="23" t="s">
        <v>17165</v>
      </c>
      <c r="K1730" s="23" t="s">
        <v>17166</v>
      </c>
      <c r="L1730" s="23" t="s">
        <v>4463</v>
      </c>
      <c r="M1730" s="23" t="s">
        <v>17167</v>
      </c>
      <c r="N1730" s="23" t="s">
        <v>18639</v>
      </c>
      <c r="O1730" s="23" t="s">
        <v>12761</v>
      </c>
      <c r="P1730" s="3">
        <v>41410</v>
      </c>
      <c r="Q1730" s="36" t="s">
        <v>457</v>
      </c>
      <c r="R1730" s="23" t="s">
        <v>18640</v>
      </c>
      <c r="S1730" s="23" t="s">
        <v>17168</v>
      </c>
      <c r="T1730" s="23" t="s">
        <v>14881</v>
      </c>
      <c r="U1730" s="23" t="s">
        <v>18641</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19983</v>
      </c>
      <c r="I1731" s="3">
        <v>41450</v>
      </c>
      <c r="J1731" s="23" t="s">
        <v>17169</v>
      </c>
      <c r="K1731" s="23" t="s">
        <v>17170</v>
      </c>
      <c r="L1731" s="23" t="s">
        <v>4463</v>
      </c>
      <c r="M1731" s="23" t="s">
        <v>17171</v>
      </c>
      <c r="N1731" s="23" t="s">
        <v>19984</v>
      </c>
      <c r="O1731" s="23" t="s">
        <v>19417</v>
      </c>
      <c r="P1731" s="3">
        <v>41452</v>
      </c>
      <c r="Q1731" s="36" t="s">
        <v>19985</v>
      </c>
      <c r="R1731" s="23" t="s">
        <v>19986</v>
      </c>
      <c r="S1731" s="23" t="s">
        <v>17172</v>
      </c>
      <c r="T1731" s="23" t="s">
        <v>14881</v>
      </c>
      <c r="U1731" s="23" t="s">
        <v>18372</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18338</v>
      </c>
      <c r="I1732" s="3">
        <v>41388</v>
      </c>
      <c r="J1732" s="23" t="s">
        <v>17173</v>
      </c>
      <c r="K1732" s="23" t="s">
        <v>17174</v>
      </c>
      <c r="L1732" s="23" t="s">
        <v>7803</v>
      </c>
      <c r="M1732" s="23" t="s">
        <v>17175</v>
      </c>
      <c r="N1732" s="23" t="s">
        <v>18339</v>
      </c>
      <c r="O1732" s="23" t="s">
        <v>7221</v>
      </c>
      <c r="P1732" s="3">
        <v>41401</v>
      </c>
      <c r="Q1732" s="36" t="s">
        <v>457</v>
      </c>
      <c r="R1732" s="23" t="s">
        <v>18340</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18341</v>
      </c>
      <c r="I1733" s="3">
        <v>41388</v>
      </c>
      <c r="J1733" s="23" t="s">
        <v>17173</v>
      </c>
      <c r="K1733" s="23" t="s">
        <v>18342</v>
      </c>
      <c r="L1733" s="23" t="s">
        <v>7803</v>
      </c>
      <c r="M1733" s="23" t="s">
        <v>17177</v>
      </c>
      <c r="N1733" s="23" t="s">
        <v>18343</v>
      </c>
      <c r="O1733" s="23" t="s">
        <v>7221</v>
      </c>
      <c r="P1733" s="3">
        <v>41402</v>
      </c>
      <c r="Q1733" s="36" t="s">
        <v>457</v>
      </c>
      <c r="R1733" s="23" t="s">
        <v>18344</v>
      </c>
      <c r="S1733" s="23" t="s">
        <v>17178</v>
      </c>
      <c r="T1733" s="23" t="s">
        <v>14881</v>
      </c>
      <c r="U1733" s="23" t="s">
        <v>18345</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19987</v>
      </c>
      <c r="I1736" s="3">
        <v>41388</v>
      </c>
      <c r="J1736" s="23" t="s">
        <v>17189</v>
      </c>
      <c r="K1736" s="23" t="s">
        <v>17190</v>
      </c>
      <c r="L1736" s="23" t="s">
        <v>17191</v>
      </c>
      <c r="M1736" s="23" t="s">
        <v>17192</v>
      </c>
      <c r="N1736" s="23" t="s">
        <v>20139</v>
      </c>
      <c r="O1736" s="23" t="s">
        <v>20106</v>
      </c>
      <c r="P1736" s="3">
        <v>41453</v>
      </c>
      <c r="Q1736" s="36" t="s">
        <v>457</v>
      </c>
      <c r="R1736" s="23" t="s">
        <v>19988</v>
      </c>
      <c r="S1736" s="23" t="s">
        <v>17193</v>
      </c>
      <c r="T1736" s="23" t="s">
        <v>14881</v>
      </c>
      <c r="U1736" s="23" t="s">
        <v>18372</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20693</v>
      </c>
      <c r="I1737" s="3">
        <v>41388</v>
      </c>
      <c r="J1737" s="23" t="s">
        <v>17194</v>
      </c>
      <c r="K1737" s="23" t="s">
        <v>17633</v>
      </c>
      <c r="L1737" s="23" t="s">
        <v>17191</v>
      </c>
      <c r="M1737" s="23" t="s">
        <v>17195</v>
      </c>
      <c r="N1737" s="23" t="s">
        <v>19990</v>
      </c>
      <c r="O1737" s="23" t="s">
        <v>19991</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19992</v>
      </c>
      <c r="I1738" s="3">
        <v>41389</v>
      </c>
      <c r="J1738" s="23" t="s">
        <v>17197</v>
      </c>
      <c r="K1738" s="23" t="s">
        <v>17634</v>
      </c>
      <c r="L1738" s="23" t="s">
        <v>17198</v>
      </c>
      <c r="M1738" s="23" t="s">
        <v>17192</v>
      </c>
      <c r="N1738" s="23" t="s">
        <v>20140</v>
      </c>
      <c r="O1738" s="23" t="s">
        <v>20141</v>
      </c>
      <c r="P1738" s="3">
        <v>41453</v>
      </c>
      <c r="Q1738" s="36" t="s">
        <v>457</v>
      </c>
      <c r="R1738" s="23" t="s">
        <v>19993</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18065</v>
      </c>
      <c r="L1741" s="23" t="s">
        <v>7815</v>
      </c>
      <c r="M1741" s="23" t="s">
        <v>17209</v>
      </c>
      <c r="N1741" s="23" t="s">
        <v>457</v>
      </c>
      <c r="O1741" s="23" t="s">
        <v>457</v>
      </c>
      <c r="P1741" s="23" t="s">
        <v>457</v>
      </c>
      <c r="Q1741" s="36" t="s">
        <v>19299</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18346</v>
      </c>
      <c r="I1747" s="3">
        <v>41401</v>
      </c>
      <c r="J1747" s="23" t="s">
        <v>17236</v>
      </c>
      <c r="K1747" s="23" t="s">
        <v>17237</v>
      </c>
      <c r="L1747" s="23" t="s">
        <v>17238</v>
      </c>
      <c r="M1747" s="23" t="s">
        <v>17239</v>
      </c>
      <c r="N1747" s="23" t="s">
        <v>18347</v>
      </c>
      <c r="O1747" s="23" t="s">
        <v>14106</v>
      </c>
      <c r="P1747" s="3">
        <v>41402</v>
      </c>
      <c r="Q1747" s="36" t="s">
        <v>457</v>
      </c>
      <c r="R1747" s="23" t="s">
        <v>18348</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18349</v>
      </c>
      <c r="I1750" s="3">
        <v>41401</v>
      </c>
      <c r="J1750" s="23" t="s">
        <v>17251</v>
      </c>
      <c r="K1750" s="23" t="s">
        <v>17252</v>
      </c>
      <c r="L1750" s="23" t="s">
        <v>17253</v>
      </c>
      <c r="M1750" s="23" t="s">
        <v>17239</v>
      </c>
      <c r="N1750" s="23" t="s">
        <v>18350</v>
      </c>
      <c r="O1750" s="23" t="s">
        <v>14106</v>
      </c>
      <c r="P1750" s="3">
        <v>41402</v>
      </c>
      <c r="Q1750" s="36" t="s">
        <v>457</v>
      </c>
      <c r="R1750" s="23" t="s">
        <v>18351</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20449</v>
      </c>
      <c r="I1752" s="23">
        <v>41477</v>
      </c>
      <c r="J1752" s="23" t="s">
        <v>17260</v>
      </c>
      <c r="K1752" s="23" t="s">
        <v>20345</v>
      </c>
      <c r="L1752" s="23" t="s">
        <v>17261</v>
      </c>
      <c r="M1752" s="23" t="s">
        <v>17262</v>
      </c>
      <c r="N1752" s="23" t="s">
        <v>20450</v>
      </c>
      <c r="O1752" s="23" t="s">
        <v>20451</v>
      </c>
      <c r="P1752" s="23">
        <v>41479</v>
      </c>
      <c r="Q1752" s="23" t="s">
        <v>20378</v>
      </c>
      <c r="R1752" s="23" t="s">
        <v>20452</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17963</v>
      </c>
      <c r="I1755" s="3">
        <v>41397</v>
      </c>
      <c r="J1755" s="23" t="s">
        <v>17274</v>
      </c>
      <c r="K1755" s="23" t="s">
        <v>17275</v>
      </c>
      <c r="L1755" s="23" t="s">
        <v>17276</v>
      </c>
      <c r="M1755" s="23" t="s">
        <v>17277</v>
      </c>
      <c r="N1755" s="23" t="s">
        <v>18066</v>
      </c>
      <c r="O1755" s="23" t="s">
        <v>15401</v>
      </c>
      <c r="P1755" s="3">
        <v>41400</v>
      </c>
      <c r="Q1755" s="36" t="s">
        <v>457</v>
      </c>
      <c r="R1755" s="23" t="s">
        <v>18067</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20694</v>
      </c>
      <c r="I1757" s="3">
        <v>41401</v>
      </c>
      <c r="J1757" s="23" t="s">
        <v>17284</v>
      </c>
      <c r="K1757" s="23" t="s">
        <v>17285</v>
      </c>
      <c r="L1757" s="23" t="s">
        <v>17286</v>
      </c>
      <c r="M1757" s="23" t="s">
        <v>17287</v>
      </c>
      <c r="N1757" s="23" t="s">
        <v>18353</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20695</v>
      </c>
      <c r="I1760" s="3">
        <v>41410</v>
      </c>
      <c r="J1760" s="23" t="s">
        <v>17299</v>
      </c>
      <c r="K1760" s="23" t="s">
        <v>17300</v>
      </c>
      <c r="L1760" s="23" t="s">
        <v>4408</v>
      </c>
      <c r="M1760" s="23" t="s">
        <v>17301</v>
      </c>
      <c r="N1760" s="23" t="s">
        <v>18751</v>
      </c>
      <c r="O1760" s="23" t="s">
        <v>12684</v>
      </c>
      <c r="P1760" s="3">
        <v>41410</v>
      </c>
      <c r="Q1760" s="36" t="s">
        <v>457</v>
      </c>
      <c r="R1760" s="23" t="s">
        <v>18643</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18354</v>
      </c>
      <c r="I1762" s="3">
        <v>41388</v>
      </c>
      <c r="J1762" s="23" t="s">
        <v>17307</v>
      </c>
      <c r="K1762" s="23" t="s">
        <v>17308</v>
      </c>
      <c r="L1762" s="23" t="s">
        <v>16273</v>
      </c>
      <c r="M1762" s="23" t="s">
        <v>17309</v>
      </c>
      <c r="N1762" s="23" t="s">
        <v>18355</v>
      </c>
      <c r="O1762" s="23" t="s">
        <v>4897</v>
      </c>
      <c r="P1762" s="3">
        <v>41404</v>
      </c>
      <c r="Q1762" s="36" t="s">
        <v>457</v>
      </c>
      <c r="R1762" s="23" t="s">
        <v>18356</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18644</v>
      </c>
      <c r="I1763" s="3">
        <v>41407</v>
      </c>
      <c r="J1763" s="23" t="s">
        <v>17311</v>
      </c>
      <c r="K1763" s="23" t="s">
        <v>17312</v>
      </c>
      <c r="L1763" s="23" t="s">
        <v>9480</v>
      </c>
      <c r="M1763" s="23" t="s">
        <v>17313</v>
      </c>
      <c r="N1763" s="23" t="s">
        <v>18645</v>
      </c>
      <c r="O1763" s="23" t="s">
        <v>18619</v>
      </c>
      <c r="P1763" s="3">
        <v>41409</v>
      </c>
      <c r="Q1763" s="36" t="s">
        <v>457</v>
      </c>
      <c r="R1763" s="23" t="s">
        <v>18646</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18647</v>
      </c>
      <c r="I1764" s="3">
        <v>41407</v>
      </c>
      <c r="J1764" s="23" t="s">
        <v>17315</v>
      </c>
      <c r="K1764" s="23" t="s">
        <v>17316</v>
      </c>
      <c r="L1764" s="23" t="s">
        <v>9480</v>
      </c>
      <c r="M1764" s="23" t="s">
        <v>17317</v>
      </c>
      <c r="N1764" s="23" t="s">
        <v>18648</v>
      </c>
      <c r="O1764" s="23" t="s">
        <v>15401</v>
      </c>
      <c r="P1764" s="3">
        <v>41407</v>
      </c>
      <c r="Q1764" s="36" t="s">
        <v>457</v>
      </c>
      <c r="R1764" s="23" t="s">
        <v>18649</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18565</v>
      </c>
      <c r="I1765" s="3">
        <v>41407</v>
      </c>
      <c r="J1765" s="23" t="s">
        <v>17319</v>
      </c>
      <c r="K1765" s="23" t="s">
        <v>17320</v>
      </c>
      <c r="L1765" s="23" t="s">
        <v>9480</v>
      </c>
      <c r="M1765" s="23" t="s">
        <v>17321</v>
      </c>
      <c r="N1765" s="23" t="s">
        <v>18650</v>
      </c>
      <c r="O1765" s="23" t="s">
        <v>14628</v>
      </c>
      <c r="P1765" s="3">
        <v>41407</v>
      </c>
      <c r="Q1765" s="36" t="s">
        <v>457</v>
      </c>
      <c r="R1765" s="23" t="s">
        <v>18566</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18567</v>
      </c>
      <c r="I1766" s="3">
        <v>41407</v>
      </c>
      <c r="J1766" s="23" t="s">
        <v>17323</v>
      </c>
      <c r="K1766" s="23" t="s">
        <v>17324</v>
      </c>
      <c r="L1766" s="23" t="s">
        <v>9480</v>
      </c>
      <c r="M1766" s="23" t="s">
        <v>17325</v>
      </c>
      <c r="N1766" s="23" t="s">
        <v>18651</v>
      </c>
      <c r="O1766" s="23" t="s">
        <v>12761</v>
      </c>
      <c r="P1766" s="3">
        <v>41408</v>
      </c>
      <c r="Q1766" s="36" t="s">
        <v>457</v>
      </c>
      <c r="R1766" s="23" t="s">
        <v>18568</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18569</v>
      </c>
      <c r="I1767" s="3">
        <v>41404</v>
      </c>
      <c r="J1767" s="23" t="s">
        <v>17327</v>
      </c>
      <c r="K1767" s="23" t="s">
        <v>17328</v>
      </c>
      <c r="L1767" s="23" t="s">
        <v>9480</v>
      </c>
      <c r="M1767" s="23" t="s">
        <v>17329</v>
      </c>
      <c r="N1767" s="23" t="s">
        <v>18570</v>
      </c>
      <c r="O1767" s="23" t="s">
        <v>14628</v>
      </c>
      <c r="P1767" s="3">
        <v>41415</v>
      </c>
      <c r="Q1767" s="36" t="s">
        <v>457</v>
      </c>
      <c r="R1767" s="23" t="s">
        <v>18571</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18572</v>
      </c>
      <c r="I1768" s="3">
        <v>41404</v>
      </c>
      <c r="J1768" s="23" t="s">
        <v>17331</v>
      </c>
      <c r="K1768" s="23" t="s">
        <v>17332</v>
      </c>
      <c r="L1768" s="23" t="s">
        <v>9480</v>
      </c>
      <c r="M1768" s="23" t="s">
        <v>17333</v>
      </c>
      <c r="N1768" s="23" t="s">
        <v>18573</v>
      </c>
      <c r="O1768" s="23" t="s">
        <v>12761</v>
      </c>
      <c r="P1768" s="3">
        <v>41407</v>
      </c>
      <c r="Q1768" s="36" t="s">
        <v>457</v>
      </c>
      <c r="R1768" s="23" t="s">
        <v>18574</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18652</v>
      </c>
      <c r="I1769" s="3">
        <v>41408</v>
      </c>
      <c r="J1769" s="23" t="s">
        <v>17335</v>
      </c>
      <c r="K1769" s="23" t="s">
        <v>17336</v>
      </c>
      <c r="L1769" s="23" t="s">
        <v>9480</v>
      </c>
      <c r="M1769" s="23" t="s">
        <v>17337</v>
      </c>
      <c r="N1769" s="23" t="s">
        <v>18653</v>
      </c>
      <c r="O1769" s="23" t="s">
        <v>12761</v>
      </c>
      <c r="P1769" s="3">
        <v>41408</v>
      </c>
      <c r="Q1769" s="36" t="s">
        <v>457</v>
      </c>
      <c r="R1769" s="23" t="s">
        <v>18654</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18655</v>
      </c>
      <c r="I1770" s="3">
        <v>41408</v>
      </c>
      <c r="J1770" s="23" t="s">
        <v>17339</v>
      </c>
      <c r="K1770" s="23" t="s">
        <v>17340</v>
      </c>
      <c r="L1770" s="23" t="s">
        <v>9480</v>
      </c>
      <c r="M1770" s="23" t="s">
        <v>17341</v>
      </c>
      <c r="N1770" s="23" t="s">
        <v>18656</v>
      </c>
      <c r="O1770" s="23" t="s">
        <v>14628</v>
      </c>
      <c r="P1770" s="3">
        <v>41408</v>
      </c>
      <c r="Q1770" s="36" t="s">
        <v>457</v>
      </c>
      <c r="R1770" s="23" t="s">
        <v>18657</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18658</v>
      </c>
      <c r="I1771" s="3">
        <v>41408</v>
      </c>
      <c r="J1771" s="23" t="s">
        <v>17343</v>
      </c>
      <c r="K1771" s="23" t="s">
        <v>17344</v>
      </c>
      <c r="L1771" s="23" t="s">
        <v>9480</v>
      </c>
      <c r="M1771" s="23" t="s">
        <v>17345</v>
      </c>
      <c r="N1771" s="23" t="s">
        <v>18659</v>
      </c>
      <c r="O1771" s="23" t="s">
        <v>14628</v>
      </c>
      <c r="P1771" s="3">
        <v>41409</v>
      </c>
      <c r="Q1771" s="36" t="s">
        <v>457</v>
      </c>
      <c r="R1771" s="23" t="s">
        <v>18660</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18661</v>
      </c>
      <c r="I1772" s="3">
        <v>41408</v>
      </c>
      <c r="J1772" s="23" t="s">
        <v>17347</v>
      </c>
      <c r="K1772" s="23" t="s">
        <v>17348</v>
      </c>
      <c r="L1772" s="23" t="s">
        <v>9480</v>
      </c>
      <c r="M1772" s="23" t="s">
        <v>17349</v>
      </c>
      <c r="N1772" s="23" t="s">
        <v>18662</v>
      </c>
      <c r="O1772" s="23" t="s">
        <v>14628</v>
      </c>
      <c r="P1772" s="3">
        <v>41409</v>
      </c>
      <c r="Q1772" s="36" t="s">
        <v>457</v>
      </c>
      <c r="R1772" s="23" t="s">
        <v>18663</v>
      </c>
      <c r="S1772" s="23" t="s">
        <v>17350</v>
      </c>
      <c r="T1772" s="23" t="s">
        <v>14881</v>
      </c>
      <c r="U1772" s="23" t="s">
        <v>18664</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18665</v>
      </c>
      <c r="I1773" s="3">
        <v>41409</v>
      </c>
      <c r="J1773" s="23" t="s">
        <v>17351</v>
      </c>
      <c r="K1773" s="23" t="s">
        <v>17352</v>
      </c>
      <c r="L1773" s="23" t="s">
        <v>9480</v>
      </c>
      <c r="M1773" s="23" t="s">
        <v>17353</v>
      </c>
      <c r="N1773" s="23" t="s">
        <v>18666</v>
      </c>
      <c r="O1773" s="23" t="s">
        <v>14628</v>
      </c>
      <c r="P1773" s="3">
        <v>41409</v>
      </c>
      <c r="Q1773" s="36" t="s">
        <v>457</v>
      </c>
      <c r="R1773" s="23" t="s">
        <v>18667</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18539</v>
      </c>
      <c r="I1774" s="3">
        <v>41403</v>
      </c>
      <c r="J1774" s="23" t="s">
        <v>17355</v>
      </c>
      <c r="K1774" s="23" t="s">
        <v>18068</v>
      </c>
      <c r="L1774" s="23" t="s">
        <v>17356</v>
      </c>
      <c r="M1774" s="23" t="s">
        <v>17357</v>
      </c>
      <c r="N1774" s="23" t="s">
        <v>18575</v>
      </c>
      <c r="O1774" s="23" t="s">
        <v>13130</v>
      </c>
      <c r="P1774" s="3">
        <v>41404</v>
      </c>
      <c r="Q1774" s="36" t="s">
        <v>18069</v>
      </c>
      <c r="R1774" s="23" t="s">
        <v>18540</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18752</v>
      </c>
      <c r="I1777" s="3">
        <v>41411</v>
      </c>
      <c r="J1777" s="23" t="s">
        <v>17368</v>
      </c>
      <c r="K1777" s="23" t="s">
        <v>17369</v>
      </c>
      <c r="L1777" s="23" t="s">
        <v>17370</v>
      </c>
      <c r="M1777" s="23" t="s">
        <v>17371</v>
      </c>
      <c r="N1777" s="23" t="s">
        <v>18753</v>
      </c>
      <c r="O1777" s="23" t="s">
        <v>12758</v>
      </c>
      <c r="P1777" s="3">
        <v>41411</v>
      </c>
      <c r="Q1777" s="36" t="s">
        <v>457</v>
      </c>
      <c r="R1777" s="23" t="s">
        <v>18754</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19504</v>
      </c>
      <c r="I1778" s="3">
        <v>41386</v>
      </c>
      <c r="J1778" s="23" t="s">
        <v>17373</v>
      </c>
      <c r="K1778" s="23" t="s">
        <v>17374</v>
      </c>
      <c r="L1778" s="23" t="s">
        <v>17375</v>
      </c>
      <c r="M1778" s="23" t="s">
        <v>17376</v>
      </c>
      <c r="N1778" s="23" t="s">
        <v>19505</v>
      </c>
      <c r="O1778" s="23" t="s">
        <v>4897</v>
      </c>
      <c r="P1778" s="3">
        <v>41428</v>
      </c>
      <c r="Q1778" s="36" t="s">
        <v>457</v>
      </c>
      <c r="R1778" s="23" t="s">
        <v>19506</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20664</v>
      </c>
      <c r="I1781" s="3">
        <v>41386</v>
      </c>
      <c r="J1781" s="23" t="s">
        <v>17378</v>
      </c>
      <c r="K1781" s="23" t="s">
        <v>17387</v>
      </c>
      <c r="L1781" s="23" t="s">
        <v>17388</v>
      </c>
      <c r="M1781" s="23">
        <v>33769529</v>
      </c>
      <c r="N1781" s="23" t="s">
        <v>20672</v>
      </c>
      <c r="O1781" s="23" t="s">
        <v>20671</v>
      </c>
      <c r="P1781" s="23">
        <v>41512</v>
      </c>
      <c r="Q1781" s="23" t="s">
        <v>20631</v>
      </c>
      <c r="R1781" s="23" t="s">
        <v>20665</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20142</v>
      </c>
      <c r="I1782" s="3">
        <v>41389</v>
      </c>
      <c r="J1782" s="23" t="s">
        <v>17378</v>
      </c>
      <c r="K1782" s="23" t="s">
        <v>17390</v>
      </c>
      <c r="L1782" s="23" t="s">
        <v>17391</v>
      </c>
      <c r="M1782" s="23" t="s">
        <v>17392</v>
      </c>
      <c r="N1782" s="23" t="s">
        <v>17740</v>
      </c>
      <c r="O1782" s="23" t="s">
        <v>15892</v>
      </c>
      <c r="P1782" s="23">
        <v>41460</v>
      </c>
      <c r="Q1782" s="36" t="s">
        <v>457</v>
      </c>
      <c r="R1782" s="23" t="s">
        <v>20143</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19669</v>
      </c>
      <c r="I1783" s="3">
        <v>41389</v>
      </c>
      <c r="J1783" s="23" t="s">
        <v>17378</v>
      </c>
      <c r="K1783" s="23" t="s">
        <v>17394</v>
      </c>
      <c r="L1783" s="23" t="s">
        <v>17395</v>
      </c>
      <c r="M1783" s="23" t="s">
        <v>17376</v>
      </c>
      <c r="N1783" s="23" t="s">
        <v>19670</v>
      </c>
      <c r="O1783" s="23" t="s">
        <v>19671</v>
      </c>
      <c r="P1783" s="3">
        <v>41437</v>
      </c>
      <c r="Q1783" s="36" t="s">
        <v>457</v>
      </c>
      <c r="R1783" s="23" t="s">
        <v>19672</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19424</v>
      </c>
      <c r="I1784" s="3">
        <v>41389</v>
      </c>
      <c r="J1784" s="23" t="s">
        <v>17378</v>
      </c>
      <c r="K1784" s="23" t="s">
        <v>17397</v>
      </c>
      <c r="L1784" s="23" t="s">
        <v>17398</v>
      </c>
      <c r="M1784" s="23">
        <v>37721370</v>
      </c>
      <c r="N1784" s="23" t="s">
        <v>19610</v>
      </c>
      <c r="O1784" s="23" t="s">
        <v>9323</v>
      </c>
      <c r="P1784" s="3">
        <v>41431</v>
      </c>
      <c r="Q1784" s="36" t="s">
        <v>457</v>
      </c>
      <c r="R1784" s="23" t="s">
        <v>19425</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19426</v>
      </c>
      <c r="I1785" s="3">
        <v>41389</v>
      </c>
      <c r="J1785" s="23" t="s">
        <v>17378</v>
      </c>
      <c r="K1785" s="23" t="s">
        <v>17400</v>
      </c>
      <c r="L1785" s="23" t="s">
        <v>17401</v>
      </c>
      <c r="M1785" s="23" t="s">
        <v>17381</v>
      </c>
      <c r="N1785" s="23" t="s">
        <v>19427</v>
      </c>
      <c r="O1785" s="23" t="s">
        <v>4606</v>
      </c>
      <c r="P1785" s="3">
        <v>41423</v>
      </c>
      <c r="Q1785" s="36" t="s">
        <v>457</v>
      </c>
      <c r="R1785" s="23" t="s">
        <v>19428</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19611</v>
      </c>
      <c r="I1786" s="3">
        <v>41389</v>
      </c>
      <c r="J1786" s="23" t="s">
        <v>17373</v>
      </c>
      <c r="K1786" s="23" t="s">
        <v>17403</v>
      </c>
      <c r="L1786" s="23" t="s">
        <v>17404</v>
      </c>
      <c r="M1786" s="23" t="s">
        <v>17405</v>
      </c>
      <c r="N1786" s="23" t="s">
        <v>19732</v>
      </c>
      <c r="O1786" s="23" t="s">
        <v>7433</v>
      </c>
      <c r="P1786" s="3">
        <v>41439</v>
      </c>
      <c r="Q1786" s="36" t="s">
        <v>457</v>
      </c>
      <c r="R1786" s="23" t="s">
        <v>19612</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19507</v>
      </c>
      <c r="I1789" s="3">
        <v>41389</v>
      </c>
      <c r="J1789" s="23" t="s">
        <v>17378</v>
      </c>
      <c r="K1789" s="23" t="s">
        <v>17415</v>
      </c>
      <c r="L1789" s="23" t="s">
        <v>17416</v>
      </c>
      <c r="M1789" s="23" t="s">
        <v>17417</v>
      </c>
      <c r="N1789" s="23" t="s">
        <v>19508</v>
      </c>
      <c r="O1789" s="23" t="s">
        <v>7193</v>
      </c>
      <c r="P1789" s="3">
        <v>41430</v>
      </c>
      <c r="Q1789" s="36" t="s">
        <v>457</v>
      </c>
      <c r="R1789" s="23" t="s">
        <v>19509</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19510</v>
      </c>
      <c r="I1791" s="3">
        <v>41389</v>
      </c>
      <c r="J1791" s="23" t="s">
        <v>17423</v>
      </c>
      <c r="K1791" s="23" t="s">
        <v>17424</v>
      </c>
      <c r="L1791" s="23" t="s">
        <v>17425</v>
      </c>
      <c r="M1791" s="23" t="s">
        <v>17376</v>
      </c>
      <c r="N1791" s="23" t="s">
        <v>19511</v>
      </c>
      <c r="O1791" s="23" t="s">
        <v>4897</v>
      </c>
      <c r="P1791" s="3">
        <v>41429</v>
      </c>
      <c r="Q1791" s="36" t="s">
        <v>457</v>
      </c>
      <c r="R1791" s="23" t="s">
        <v>19512</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18048</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19429</v>
      </c>
      <c r="I1794" s="3">
        <v>41389</v>
      </c>
      <c r="J1794" s="23" t="s">
        <v>17423</v>
      </c>
      <c r="K1794" s="23" t="s">
        <v>17434</v>
      </c>
      <c r="L1794" s="23" t="s">
        <v>17435</v>
      </c>
      <c r="M1794" s="23" t="s">
        <v>17376</v>
      </c>
      <c r="N1794" s="23" t="s">
        <v>19430</v>
      </c>
      <c r="O1794" s="23" t="s">
        <v>19418</v>
      </c>
      <c r="P1794" s="3">
        <v>41423</v>
      </c>
      <c r="Q1794" s="36" t="s">
        <v>457</v>
      </c>
      <c r="R1794" s="23" t="s">
        <v>19431</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19613</v>
      </c>
      <c r="I1796" s="3">
        <v>41389</v>
      </c>
      <c r="J1796" s="23" t="s">
        <v>17423</v>
      </c>
      <c r="K1796" s="23" t="s">
        <v>17441</v>
      </c>
      <c r="L1796" s="23" t="s">
        <v>17442</v>
      </c>
      <c r="M1796" s="23" t="s">
        <v>17443</v>
      </c>
      <c r="N1796" s="23" t="s">
        <v>19614</v>
      </c>
      <c r="O1796" s="23" t="s">
        <v>19615</v>
      </c>
      <c r="P1796" s="3">
        <v>41432</v>
      </c>
      <c r="Q1796" s="36" t="s">
        <v>457</v>
      </c>
      <c r="R1796" s="23" t="s">
        <v>19616</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19617</v>
      </c>
      <c r="I1797" s="3">
        <v>41389</v>
      </c>
      <c r="J1797" s="23" t="s">
        <v>17378</v>
      </c>
      <c r="K1797" s="23" t="s">
        <v>17445</v>
      </c>
      <c r="L1797" s="23" t="s">
        <v>17446</v>
      </c>
      <c r="M1797" s="23" t="s">
        <v>17447</v>
      </c>
      <c r="N1797" s="23" t="s">
        <v>19618</v>
      </c>
      <c r="O1797" s="23" t="s">
        <v>4606</v>
      </c>
      <c r="P1797" s="3">
        <v>41432</v>
      </c>
      <c r="Q1797" s="36" t="s">
        <v>457</v>
      </c>
      <c r="R1797" s="23" t="s">
        <v>19619</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19513</v>
      </c>
      <c r="I1798" s="3">
        <v>41389</v>
      </c>
      <c r="J1798" s="23" t="s">
        <v>17378</v>
      </c>
      <c r="K1798" s="23" t="s">
        <v>17449</v>
      </c>
      <c r="L1798" s="23" t="s">
        <v>17450</v>
      </c>
      <c r="M1798" s="23" t="s">
        <v>17451</v>
      </c>
      <c r="N1798" s="23" t="s">
        <v>19514</v>
      </c>
      <c r="O1798" s="23" t="s">
        <v>4606</v>
      </c>
      <c r="P1798" s="3">
        <v>41431</v>
      </c>
      <c r="Q1798" s="36" t="s">
        <v>457</v>
      </c>
      <c r="R1798" s="23" t="s">
        <v>19515</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20144</v>
      </c>
      <c r="I1799" s="3">
        <v>41389</v>
      </c>
      <c r="J1799" s="23" t="s">
        <v>17378</v>
      </c>
      <c r="K1799" s="23" t="s">
        <v>17453</v>
      </c>
      <c r="L1799" s="23" t="s">
        <v>17454</v>
      </c>
      <c r="M1799" s="23" t="s">
        <v>17376</v>
      </c>
      <c r="N1799" s="23" t="s">
        <v>20145</v>
      </c>
      <c r="O1799" s="23" t="s">
        <v>20113</v>
      </c>
      <c r="P1799" s="3">
        <v>41453</v>
      </c>
      <c r="Q1799" s="36" t="s">
        <v>457</v>
      </c>
      <c r="R1799" s="23" t="s">
        <v>20146</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18049</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19432</v>
      </c>
      <c r="I1802" s="3">
        <v>41389</v>
      </c>
      <c r="J1802" s="23" t="s">
        <v>17378</v>
      </c>
      <c r="K1802" s="23" t="s">
        <v>17463</v>
      </c>
      <c r="L1802" s="23" t="s">
        <v>17464</v>
      </c>
      <c r="M1802" s="23" t="s">
        <v>17465</v>
      </c>
      <c r="N1802" s="23" t="s">
        <v>19516</v>
      </c>
      <c r="O1802" s="23" t="s">
        <v>4606</v>
      </c>
      <c r="P1802" s="3">
        <v>41429</v>
      </c>
      <c r="Q1802" s="36" t="s">
        <v>457</v>
      </c>
      <c r="R1802" s="23" t="s">
        <v>19433</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19434</v>
      </c>
      <c r="I1803" s="3">
        <v>41389</v>
      </c>
      <c r="J1803" s="23" t="s">
        <v>17378</v>
      </c>
      <c r="K1803" s="23" t="s">
        <v>17467</v>
      </c>
      <c r="L1803" s="23" t="s">
        <v>17468</v>
      </c>
      <c r="M1803" s="23" t="s">
        <v>17469</v>
      </c>
      <c r="N1803" s="23" t="s">
        <v>19435</v>
      </c>
      <c r="O1803" s="23" t="s">
        <v>4897</v>
      </c>
      <c r="P1803" s="3">
        <v>41423</v>
      </c>
      <c r="Q1803" s="36" t="s">
        <v>457</v>
      </c>
      <c r="R1803" s="23" t="s">
        <v>19436</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19437</v>
      </c>
      <c r="I1805" s="3">
        <v>41389</v>
      </c>
      <c r="J1805" s="23" t="s">
        <v>17423</v>
      </c>
      <c r="K1805" s="23" t="s">
        <v>17475</v>
      </c>
      <c r="L1805" s="23" t="s">
        <v>17476</v>
      </c>
      <c r="M1805" s="23" t="s">
        <v>17376</v>
      </c>
      <c r="N1805" s="23" t="s">
        <v>19438</v>
      </c>
      <c r="O1805" s="23" t="s">
        <v>4897</v>
      </c>
      <c r="P1805" s="3">
        <v>41423</v>
      </c>
      <c r="Q1805" s="36" t="s">
        <v>457</v>
      </c>
      <c r="R1805" s="23" t="s">
        <v>19439</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19673</v>
      </c>
      <c r="I1806" s="3">
        <v>41389</v>
      </c>
      <c r="J1806" s="23" t="s">
        <v>17378</v>
      </c>
      <c r="K1806" s="23" t="s">
        <v>17478</v>
      </c>
      <c r="L1806" s="23" t="s">
        <v>17479</v>
      </c>
      <c r="M1806" s="23">
        <v>35702195</v>
      </c>
      <c r="N1806" s="23" t="s">
        <v>20147</v>
      </c>
      <c r="O1806" s="23" t="s">
        <v>11074</v>
      </c>
      <c r="P1806" s="3">
        <v>41453</v>
      </c>
      <c r="Q1806" s="36" t="s">
        <v>457</v>
      </c>
      <c r="R1806" s="23" t="s">
        <v>19674</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20696</v>
      </c>
      <c r="I1807" s="3">
        <v>41389</v>
      </c>
      <c r="J1807" s="23" t="s">
        <v>17378</v>
      </c>
      <c r="K1807" s="23" t="s">
        <v>17481</v>
      </c>
      <c r="L1807" s="23" t="s">
        <v>17482</v>
      </c>
      <c r="M1807" s="23" t="s">
        <v>17483</v>
      </c>
      <c r="N1807" s="23" t="s">
        <v>19995</v>
      </c>
      <c r="O1807" s="23" t="s">
        <v>19996</v>
      </c>
      <c r="P1807" s="23">
        <v>41452</v>
      </c>
      <c r="Q1807" s="36" t="s">
        <v>457</v>
      </c>
      <c r="R1807" s="23" t="s">
        <v>19997</v>
      </c>
      <c r="S1807" s="23" t="s">
        <v>17484</v>
      </c>
      <c r="T1807" s="23" t="s">
        <v>4010</v>
      </c>
      <c r="U1807" s="23" t="s">
        <v>19998</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19999</v>
      </c>
      <c r="I1808" s="3">
        <v>41389</v>
      </c>
      <c r="J1808" s="23" t="s">
        <v>17378</v>
      </c>
      <c r="K1808" s="23" t="s">
        <v>17485</v>
      </c>
      <c r="L1808" s="23" t="s">
        <v>17486</v>
      </c>
      <c r="M1808" s="23" t="s">
        <v>17487</v>
      </c>
      <c r="N1808" s="23" t="s">
        <v>20000</v>
      </c>
      <c r="O1808" s="23" t="s">
        <v>3747</v>
      </c>
      <c r="P1808" s="3">
        <v>41452</v>
      </c>
      <c r="Q1808" s="36" t="s">
        <v>457</v>
      </c>
      <c r="R1808" s="23" t="s">
        <v>20001</v>
      </c>
      <c r="S1808" s="23" t="s">
        <v>17488</v>
      </c>
      <c r="T1808" s="23" t="s">
        <v>4010</v>
      </c>
      <c r="U1808" s="23" t="s">
        <v>20002</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19517</v>
      </c>
      <c r="I1809" s="3">
        <v>41389</v>
      </c>
      <c r="J1809" s="23" t="s">
        <v>17378</v>
      </c>
      <c r="K1809" s="23" t="s">
        <v>17489</v>
      </c>
      <c r="L1809" s="23" t="s">
        <v>17490</v>
      </c>
      <c r="M1809" s="23" t="s">
        <v>17491</v>
      </c>
      <c r="N1809" s="23" t="s">
        <v>19620</v>
      </c>
      <c r="O1809" s="23" t="s">
        <v>19621</v>
      </c>
      <c r="P1809" s="3">
        <v>41431</v>
      </c>
      <c r="Q1809" s="36" t="s">
        <v>457</v>
      </c>
      <c r="R1809" s="23" t="s">
        <v>19518</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19440</v>
      </c>
      <c r="I1811" s="3">
        <v>41389</v>
      </c>
      <c r="J1811" s="23" t="s">
        <v>17378</v>
      </c>
      <c r="K1811" s="23" t="s">
        <v>17497</v>
      </c>
      <c r="L1811" s="23" t="s">
        <v>17498</v>
      </c>
      <c r="M1811" s="23" t="s">
        <v>17499</v>
      </c>
      <c r="N1811" s="23" t="s">
        <v>19675</v>
      </c>
      <c r="O1811" s="23" t="s">
        <v>4897</v>
      </c>
      <c r="P1811" s="3">
        <v>41436</v>
      </c>
      <c r="Q1811" s="36" t="s">
        <v>457</v>
      </c>
      <c r="R1811" s="23" t="s">
        <v>19441</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20003</v>
      </c>
      <c r="I1813" s="3">
        <v>41389</v>
      </c>
      <c r="J1813" s="23" t="s">
        <v>17378</v>
      </c>
      <c r="K1813" s="23" t="s">
        <v>17504</v>
      </c>
      <c r="L1813" s="23" t="s">
        <v>17505</v>
      </c>
      <c r="M1813" s="23" t="s">
        <v>17506</v>
      </c>
      <c r="N1813" s="23" t="s">
        <v>20004</v>
      </c>
      <c r="O1813" s="23" t="s">
        <v>3730</v>
      </c>
      <c r="P1813" s="3">
        <v>41452</v>
      </c>
      <c r="Q1813" s="36" t="s">
        <v>457</v>
      </c>
      <c r="R1813" s="23" t="s">
        <v>20005</v>
      </c>
      <c r="S1813" s="23" t="s">
        <v>17507</v>
      </c>
      <c r="T1813" s="23" t="s">
        <v>14881</v>
      </c>
      <c r="U1813" s="23" t="s">
        <v>20006</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19733</v>
      </c>
      <c r="I1814" s="3">
        <v>41389</v>
      </c>
      <c r="J1814" s="23" t="s">
        <v>17378</v>
      </c>
      <c r="K1814" s="23" t="s">
        <v>17508</v>
      </c>
      <c r="L1814" s="23" t="s">
        <v>17509</v>
      </c>
      <c r="M1814" s="23" t="s">
        <v>17376</v>
      </c>
      <c r="N1814" s="23" t="s">
        <v>20007</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18668</v>
      </c>
      <c r="L1815" s="23" t="s">
        <v>17395</v>
      </c>
      <c r="M1815" s="23" t="s">
        <v>17381</v>
      </c>
      <c r="N1815" s="23" t="s">
        <v>457</v>
      </c>
      <c r="O1815" s="23" t="s">
        <v>457</v>
      </c>
      <c r="P1815" s="23" t="s">
        <v>457</v>
      </c>
      <c r="Q1815" s="36" t="s">
        <v>20453</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20148</v>
      </c>
      <c r="I1819" s="3">
        <v>41389</v>
      </c>
      <c r="J1819" s="23" t="s">
        <v>17378</v>
      </c>
      <c r="K1819" s="23" t="s">
        <v>17523</v>
      </c>
      <c r="L1819" s="23" t="s">
        <v>17524</v>
      </c>
      <c r="M1819" s="23" t="s">
        <v>17517</v>
      </c>
      <c r="N1819" s="23" t="s">
        <v>20149</v>
      </c>
      <c r="O1819" s="23" t="s">
        <v>4068</v>
      </c>
      <c r="P1819" s="3">
        <v>41452</v>
      </c>
      <c r="Q1819" s="36" t="s">
        <v>457</v>
      </c>
      <c r="R1819" s="23" t="s">
        <v>20150</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20008</v>
      </c>
      <c r="I1820" s="3">
        <v>41389</v>
      </c>
      <c r="J1820" s="23" t="s">
        <v>17378</v>
      </c>
      <c r="K1820" s="23" t="s">
        <v>17526</v>
      </c>
      <c r="L1820" s="23" t="s">
        <v>17527</v>
      </c>
      <c r="M1820" s="23" t="s">
        <v>17528</v>
      </c>
      <c r="N1820" s="23" t="s">
        <v>20009</v>
      </c>
      <c r="O1820" s="23" t="s">
        <v>3730</v>
      </c>
      <c r="P1820" s="3">
        <v>41452</v>
      </c>
      <c r="Q1820" s="36" t="s">
        <v>457</v>
      </c>
      <c r="R1820" s="23" t="s">
        <v>20010</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19734</v>
      </c>
      <c r="I1821" s="3">
        <v>41389</v>
      </c>
      <c r="J1821" s="23" t="s">
        <v>17378</v>
      </c>
      <c r="K1821" s="23" t="s">
        <v>17530</v>
      </c>
      <c r="L1821" s="23" t="s">
        <v>17531</v>
      </c>
      <c r="M1821" s="23" t="s">
        <v>17517</v>
      </c>
      <c r="N1821" s="23" t="s">
        <v>19735</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20237</v>
      </c>
      <c r="I1823" s="3">
        <v>41389</v>
      </c>
      <c r="J1823" s="23" t="s">
        <v>4996</v>
      </c>
      <c r="K1823" s="23" t="s">
        <v>17537</v>
      </c>
      <c r="L1823" s="23" t="s">
        <v>4208</v>
      </c>
      <c r="M1823" s="23" t="s">
        <v>5001</v>
      </c>
      <c r="N1823" s="23" t="s">
        <v>20243</v>
      </c>
      <c r="O1823" s="23" t="s">
        <v>20138</v>
      </c>
      <c r="P1823" s="23">
        <v>41458</v>
      </c>
      <c r="Q1823" s="36" t="s">
        <v>457</v>
      </c>
      <c r="R1823" s="23" t="s">
        <v>20238</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18669</v>
      </c>
      <c r="I1824" s="3">
        <v>41389</v>
      </c>
      <c r="J1824" s="23" t="s">
        <v>17539</v>
      </c>
      <c r="K1824" s="23" t="s">
        <v>17540</v>
      </c>
      <c r="L1824" s="23" t="s">
        <v>4208</v>
      </c>
      <c r="M1824" s="23" t="s">
        <v>17541</v>
      </c>
      <c r="N1824" s="23" t="s">
        <v>18670</v>
      </c>
      <c r="O1824" s="23" t="s">
        <v>17566</v>
      </c>
      <c r="P1824" s="3">
        <v>41408</v>
      </c>
      <c r="Q1824" s="36" t="s">
        <v>457</v>
      </c>
      <c r="R1824" s="23" t="s">
        <v>18671</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18755</v>
      </c>
      <c r="I1825" s="3">
        <v>41389</v>
      </c>
      <c r="J1825" s="23" t="s">
        <v>17543</v>
      </c>
      <c r="K1825" s="23" t="s">
        <v>17544</v>
      </c>
      <c r="L1825" s="23" t="s">
        <v>4208</v>
      </c>
      <c r="M1825" s="23" t="s">
        <v>17545</v>
      </c>
      <c r="N1825" s="23" t="s">
        <v>19149</v>
      </c>
      <c r="O1825" s="23" t="s">
        <v>19150</v>
      </c>
      <c r="P1825" s="3">
        <v>41414</v>
      </c>
      <c r="Q1825" s="36" t="s">
        <v>457</v>
      </c>
      <c r="R1825" s="23" t="s">
        <v>18756</v>
      </c>
      <c r="S1825" s="23" t="s">
        <v>17546</v>
      </c>
      <c r="T1825" s="23" t="s">
        <v>14881</v>
      </c>
      <c r="U1825" s="23" t="s">
        <v>19151</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19369</v>
      </c>
      <c r="I1826" s="3">
        <v>41389</v>
      </c>
      <c r="J1826" s="23" t="s">
        <v>17547</v>
      </c>
      <c r="K1826" s="23" t="s">
        <v>17548</v>
      </c>
      <c r="L1826" s="23" t="s">
        <v>4208</v>
      </c>
      <c r="M1826" s="23" t="s">
        <v>17549</v>
      </c>
      <c r="N1826" s="23" t="s">
        <v>19519</v>
      </c>
      <c r="O1826" s="23" t="s">
        <v>16330</v>
      </c>
      <c r="P1826" s="3">
        <v>41428</v>
      </c>
      <c r="Q1826" s="36" t="s">
        <v>457</v>
      </c>
      <c r="R1826" s="23" t="s">
        <v>19370</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19300</v>
      </c>
      <c r="I1827" s="3">
        <v>41389</v>
      </c>
      <c r="J1827" s="23" t="s">
        <v>17551</v>
      </c>
      <c r="K1827" s="23" t="s">
        <v>17552</v>
      </c>
      <c r="L1827" s="23" t="s">
        <v>4208</v>
      </c>
      <c r="M1827" s="23" t="s">
        <v>17553</v>
      </c>
      <c r="N1827" s="23" t="s">
        <v>19301</v>
      </c>
      <c r="O1827" s="23" t="s">
        <v>17566</v>
      </c>
      <c r="P1827" s="3">
        <v>41417</v>
      </c>
      <c r="Q1827" s="36" t="s">
        <v>457</v>
      </c>
      <c r="R1827" s="23" t="s">
        <v>19302</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19371</v>
      </c>
      <c r="I1828" s="3">
        <v>41389</v>
      </c>
      <c r="J1828" s="23" t="s">
        <v>17547</v>
      </c>
      <c r="K1828" s="23" t="s">
        <v>17555</v>
      </c>
      <c r="L1828" s="23" t="s">
        <v>4208</v>
      </c>
      <c r="M1828" s="23" t="s">
        <v>17556</v>
      </c>
      <c r="N1828" s="23" t="s">
        <v>19372</v>
      </c>
      <c r="O1828" s="23" t="s">
        <v>19356</v>
      </c>
      <c r="P1828" s="3">
        <v>41421</v>
      </c>
      <c r="Q1828" s="36" t="s">
        <v>457</v>
      </c>
      <c r="R1828" s="23" t="s">
        <v>19373</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18672</v>
      </c>
      <c r="I1829" s="3">
        <v>41389</v>
      </c>
      <c r="J1829" s="23" t="s">
        <v>17558</v>
      </c>
      <c r="K1829" s="23" t="s">
        <v>17559</v>
      </c>
      <c r="L1829" s="23" t="s">
        <v>4208</v>
      </c>
      <c r="M1829" s="23" t="s">
        <v>17560</v>
      </c>
      <c r="N1829" s="23" t="s">
        <v>18673</v>
      </c>
      <c r="O1829" s="23" t="s">
        <v>18674</v>
      </c>
      <c r="P1829" s="3">
        <v>41429</v>
      </c>
      <c r="Q1829" s="36" t="s">
        <v>457</v>
      </c>
      <c r="R1829" s="23" t="s">
        <v>18675</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20239</v>
      </c>
      <c r="I1830" s="3">
        <v>41389</v>
      </c>
      <c r="J1830" s="23" t="s">
        <v>17562</v>
      </c>
      <c r="K1830" s="23" t="s">
        <v>17563</v>
      </c>
      <c r="L1830" s="23" t="s">
        <v>4208</v>
      </c>
      <c r="M1830" s="23" t="s">
        <v>17564</v>
      </c>
      <c r="N1830" s="23" t="s">
        <v>20513</v>
      </c>
      <c r="O1830" s="23" t="s">
        <v>19414</v>
      </c>
      <c r="P1830" s="23">
        <v>41484</v>
      </c>
      <c r="Q1830" s="36" t="s">
        <v>457</v>
      </c>
      <c r="R1830" s="23" t="s">
        <v>20240</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18757</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18758</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18676</v>
      </c>
      <c r="I1833" s="3">
        <v>41407</v>
      </c>
      <c r="J1833" s="23" t="s">
        <v>17900</v>
      </c>
      <c r="K1833" s="23" t="s">
        <v>17901</v>
      </c>
      <c r="L1833" s="23" t="s">
        <v>4518</v>
      </c>
      <c r="M1833" s="23" t="s">
        <v>17902</v>
      </c>
      <c r="N1833" s="23" t="s">
        <v>18677</v>
      </c>
      <c r="O1833" s="23" t="s">
        <v>4606</v>
      </c>
      <c r="P1833" s="3">
        <v>41408</v>
      </c>
      <c r="Q1833" s="36" t="s">
        <v>457</v>
      </c>
      <c r="R1833" s="23" t="s">
        <v>18678</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19442</v>
      </c>
      <c r="I1834" s="3">
        <v>41422</v>
      </c>
      <c r="J1834" s="23" t="s">
        <v>17904</v>
      </c>
      <c r="K1834" s="23" t="s">
        <v>20454</v>
      </c>
      <c r="L1834" s="23" t="s">
        <v>8363</v>
      </c>
      <c r="M1834" s="23" t="s">
        <v>17905</v>
      </c>
      <c r="N1834" s="23" t="s">
        <v>19443</v>
      </c>
      <c r="O1834" s="23" t="s">
        <v>19414</v>
      </c>
      <c r="P1834" s="3">
        <v>41422</v>
      </c>
      <c r="Q1834" s="36" t="s">
        <v>457</v>
      </c>
      <c r="R1834" s="23" t="s">
        <v>19444</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19445</v>
      </c>
      <c r="I1835" s="3">
        <v>41422</v>
      </c>
      <c r="J1835" s="23" t="s">
        <v>17907</v>
      </c>
      <c r="K1835" s="23" t="s">
        <v>19446</v>
      </c>
      <c r="L1835" s="23" t="s">
        <v>8363</v>
      </c>
      <c r="M1835" s="23" t="s">
        <v>17908</v>
      </c>
      <c r="N1835" s="23" t="s">
        <v>19447</v>
      </c>
      <c r="O1835" s="23" t="s">
        <v>19414</v>
      </c>
      <c r="P1835" s="3">
        <v>41423</v>
      </c>
      <c r="Q1835" s="36" t="s">
        <v>457</v>
      </c>
      <c r="R1835" s="23" t="s">
        <v>19448</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19449</v>
      </c>
      <c r="I1836" s="3">
        <v>41422</v>
      </c>
      <c r="J1836" s="23" t="s">
        <v>17910</v>
      </c>
      <c r="K1836" s="23" t="s">
        <v>17911</v>
      </c>
      <c r="L1836" s="23" t="s">
        <v>8363</v>
      </c>
      <c r="M1836" s="23" t="s">
        <v>17908</v>
      </c>
      <c r="N1836" s="23" t="s">
        <v>19450</v>
      </c>
      <c r="O1836" s="23" t="s">
        <v>19358</v>
      </c>
      <c r="P1836" s="3">
        <v>41423</v>
      </c>
      <c r="Q1836" s="36" t="s">
        <v>457</v>
      </c>
      <c r="R1836" s="23" t="s">
        <v>19451</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20011</v>
      </c>
      <c r="I1837" s="3">
        <v>41450</v>
      </c>
      <c r="J1837" s="23" t="s">
        <v>17913</v>
      </c>
      <c r="K1837" s="23" t="s">
        <v>17914</v>
      </c>
      <c r="L1837" s="23" t="s">
        <v>9089</v>
      </c>
      <c r="M1837" s="23" t="s">
        <v>17915</v>
      </c>
      <c r="N1837" s="23" t="s">
        <v>20012</v>
      </c>
      <c r="O1837" s="23" t="s">
        <v>3731</v>
      </c>
      <c r="P1837" s="3">
        <v>41450</v>
      </c>
      <c r="Q1837" s="36" t="s">
        <v>457</v>
      </c>
      <c r="R1837" s="23" t="s">
        <v>20013</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20151</v>
      </c>
      <c r="I1838" s="3">
        <v>41452</v>
      </c>
      <c r="J1838" s="23" t="s">
        <v>17917</v>
      </c>
      <c r="K1838" s="23" t="s">
        <v>17918</v>
      </c>
      <c r="L1838" s="23" t="s">
        <v>9089</v>
      </c>
      <c r="M1838" s="23" t="s">
        <v>17919</v>
      </c>
      <c r="N1838" s="23" t="s">
        <v>20152</v>
      </c>
      <c r="O1838" s="23" t="s">
        <v>3731</v>
      </c>
      <c r="P1838" s="3">
        <v>41453</v>
      </c>
      <c r="Q1838" s="36" t="s">
        <v>457</v>
      </c>
      <c r="R1838" s="23" t="s">
        <v>20153</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20154</v>
      </c>
      <c r="I1839" s="3">
        <v>41453</v>
      </c>
      <c r="J1839" s="23" t="s">
        <v>17921</v>
      </c>
      <c r="K1839" s="23" t="s">
        <v>17922</v>
      </c>
      <c r="L1839" s="23" t="s">
        <v>9089</v>
      </c>
      <c r="M1839" s="23">
        <v>36881432</v>
      </c>
      <c r="N1839" s="23" t="s">
        <v>20155</v>
      </c>
      <c r="O1839" s="23" t="s">
        <v>5708</v>
      </c>
      <c r="P1839" s="3">
        <v>41453</v>
      </c>
      <c r="Q1839" s="36" t="s">
        <v>457</v>
      </c>
      <c r="R1839" s="23" t="s">
        <v>20156</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18357</v>
      </c>
      <c r="I1840" s="3">
        <v>41401</v>
      </c>
      <c r="J1840" s="23" t="s">
        <v>17924</v>
      </c>
      <c r="K1840" s="23" t="s">
        <v>17925</v>
      </c>
      <c r="L1840" s="23" t="s">
        <v>9089</v>
      </c>
      <c r="M1840" s="23">
        <v>36898425</v>
      </c>
      <c r="N1840" s="23" t="s">
        <v>18358</v>
      </c>
      <c r="O1840" s="23" t="s">
        <v>4606</v>
      </c>
      <c r="P1840" s="3">
        <v>41402</v>
      </c>
      <c r="Q1840" s="36" t="s">
        <v>457</v>
      </c>
      <c r="R1840" s="23" t="s">
        <v>18359</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18360</v>
      </c>
      <c r="I1841" s="3">
        <v>41401</v>
      </c>
      <c r="J1841" s="23" t="s">
        <v>17927</v>
      </c>
      <c r="K1841" s="23" t="s">
        <v>17928</v>
      </c>
      <c r="L1841" s="23" t="s">
        <v>9089</v>
      </c>
      <c r="M1841" s="23">
        <v>36881440</v>
      </c>
      <c r="N1841" s="23" t="s">
        <v>18541</v>
      </c>
      <c r="O1841" s="23" t="s">
        <v>4606</v>
      </c>
      <c r="P1841" s="3">
        <v>41404</v>
      </c>
      <c r="Q1841" s="36" t="s">
        <v>457</v>
      </c>
      <c r="R1841" s="23" t="s">
        <v>18361</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18679</v>
      </c>
      <c r="I1842" s="3">
        <v>41401</v>
      </c>
      <c r="J1842" s="23" t="s">
        <v>17930</v>
      </c>
      <c r="K1842" s="23" t="s">
        <v>17931</v>
      </c>
      <c r="L1842" s="23" t="s">
        <v>9089</v>
      </c>
      <c r="M1842" s="23" t="s">
        <v>17932</v>
      </c>
      <c r="N1842" s="23" t="s">
        <v>18680</v>
      </c>
      <c r="O1842" s="23" t="s">
        <v>8978</v>
      </c>
      <c r="P1842" s="3">
        <v>41408</v>
      </c>
      <c r="Q1842" s="36" t="s">
        <v>457</v>
      </c>
      <c r="R1842" s="23" t="s">
        <v>18681</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18362</v>
      </c>
      <c r="I1843" s="3">
        <v>41401</v>
      </c>
      <c r="J1843" s="23" t="s">
        <v>18070</v>
      </c>
      <c r="K1843" s="23" t="s">
        <v>18071</v>
      </c>
      <c r="L1843" s="23" t="s">
        <v>9089</v>
      </c>
      <c r="M1843" s="23" t="s">
        <v>18072</v>
      </c>
      <c r="N1843" s="23" t="s">
        <v>18682</v>
      </c>
      <c r="O1843" s="23" t="s">
        <v>7433</v>
      </c>
      <c r="P1843" s="3">
        <v>41409</v>
      </c>
      <c r="Q1843" s="36" t="s">
        <v>457</v>
      </c>
      <c r="R1843" s="23" t="s">
        <v>18363</v>
      </c>
      <c r="S1843" s="23" t="s">
        <v>18004</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18683</v>
      </c>
      <c r="I1844" s="3">
        <v>41409</v>
      </c>
      <c r="J1844" s="23" t="s">
        <v>18073</v>
      </c>
      <c r="K1844" s="23" t="s">
        <v>18074</v>
      </c>
      <c r="L1844" s="23" t="s">
        <v>9089</v>
      </c>
      <c r="M1844" s="23" t="s">
        <v>18075</v>
      </c>
      <c r="N1844" s="23" t="s">
        <v>18684</v>
      </c>
      <c r="O1844" s="23" t="s">
        <v>8978</v>
      </c>
      <c r="P1844" s="3">
        <v>41409</v>
      </c>
      <c r="Q1844" s="36" t="s">
        <v>457</v>
      </c>
      <c r="R1844" s="23" t="s">
        <v>18685</v>
      </c>
      <c r="S1844" s="23" t="s">
        <v>18076</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18364</v>
      </c>
      <c r="I1845" s="3">
        <v>41403</v>
      </c>
      <c r="J1845" s="23" t="s">
        <v>18077</v>
      </c>
      <c r="K1845" s="23" t="s">
        <v>18078</v>
      </c>
      <c r="L1845" s="23" t="s">
        <v>9089</v>
      </c>
      <c r="M1845" s="23">
        <v>36881439</v>
      </c>
      <c r="N1845" s="23" t="s">
        <v>18542</v>
      </c>
      <c r="O1845" s="23" t="s">
        <v>8978</v>
      </c>
      <c r="P1845" s="3">
        <v>41404</v>
      </c>
      <c r="Q1845" s="36" t="s">
        <v>457</v>
      </c>
      <c r="R1845" s="23" t="s">
        <v>18365</v>
      </c>
      <c r="S1845" s="23" t="s">
        <v>18079</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18576</v>
      </c>
      <c r="I1846" s="3">
        <v>41404</v>
      </c>
      <c r="J1846" s="23" t="s">
        <v>18077</v>
      </c>
      <c r="K1846" s="23" t="s">
        <v>18080</v>
      </c>
      <c r="L1846" s="23" t="s">
        <v>9089</v>
      </c>
      <c r="M1846" s="23" t="s">
        <v>18081</v>
      </c>
      <c r="N1846" s="23" t="s">
        <v>18577</v>
      </c>
      <c r="O1846" s="23" t="s">
        <v>6150</v>
      </c>
      <c r="P1846" s="3">
        <v>41404</v>
      </c>
      <c r="Q1846" s="36" t="s">
        <v>457</v>
      </c>
      <c r="R1846" s="23" t="s">
        <v>18578</v>
      </c>
      <c r="S1846" s="23" t="s">
        <v>18082</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18543</v>
      </c>
      <c r="I1847" s="3">
        <v>41401</v>
      </c>
      <c r="J1847" s="23" t="s">
        <v>18083</v>
      </c>
      <c r="K1847" s="23" t="s">
        <v>18084</v>
      </c>
      <c r="L1847" s="23" t="s">
        <v>9089</v>
      </c>
      <c r="M1847" s="23">
        <v>36881433</v>
      </c>
      <c r="N1847" s="23" t="s">
        <v>18579</v>
      </c>
      <c r="O1847" s="23" t="s">
        <v>9274</v>
      </c>
      <c r="P1847" s="3">
        <v>41404</v>
      </c>
      <c r="Q1847" s="36" t="s">
        <v>457</v>
      </c>
      <c r="R1847" s="23" t="s">
        <v>18544</v>
      </c>
      <c r="S1847" s="23" t="s">
        <v>18085</v>
      </c>
      <c r="T1847" s="23" t="s">
        <v>14881</v>
      </c>
      <c r="U1847" s="23" t="s">
        <v>18580</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18686</v>
      </c>
      <c r="I1848" s="3">
        <v>41401</v>
      </c>
      <c r="J1848" s="23" t="s">
        <v>18687</v>
      </c>
      <c r="K1848" s="23" t="s">
        <v>18688</v>
      </c>
      <c r="L1848" s="23" t="s">
        <v>9089</v>
      </c>
      <c r="M1848" s="23">
        <v>36881435</v>
      </c>
      <c r="N1848" s="23" t="s">
        <v>18689</v>
      </c>
      <c r="O1848" s="23" t="s">
        <v>9323</v>
      </c>
      <c r="P1848" s="3">
        <v>41408</v>
      </c>
      <c r="Q1848" s="36" t="s">
        <v>457</v>
      </c>
      <c r="R1848" s="23" t="s">
        <v>18690</v>
      </c>
      <c r="S1848" s="23" t="s">
        <v>18086</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18366</v>
      </c>
      <c r="I1849" s="3">
        <v>41401</v>
      </c>
      <c r="J1849" s="23" t="s">
        <v>18087</v>
      </c>
      <c r="K1849" s="23" t="s">
        <v>18088</v>
      </c>
      <c r="L1849" s="23" t="s">
        <v>9089</v>
      </c>
      <c r="M1849" s="23" t="s">
        <v>18089</v>
      </c>
      <c r="N1849" s="23" t="s">
        <v>18545</v>
      </c>
      <c r="O1849" s="23" t="s">
        <v>18326</v>
      </c>
      <c r="P1849" s="3">
        <v>41404</v>
      </c>
      <c r="Q1849" s="36" t="s">
        <v>457</v>
      </c>
      <c r="R1849" s="23" t="s">
        <v>18367</v>
      </c>
      <c r="S1849" s="23" t="s">
        <v>18090</v>
      </c>
      <c r="T1849" s="23" t="s">
        <v>14881</v>
      </c>
      <c r="U1849" s="23" t="s">
        <v>18372</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18368</v>
      </c>
      <c r="I1850" s="3">
        <v>41401</v>
      </c>
      <c r="J1850" s="23" t="s">
        <v>18091</v>
      </c>
      <c r="K1850" s="23" t="s">
        <v>18092</v>
      </c>
      <c r="L1850" s="23" t="s">
        <v>9089</v>
      </c>
      <c r="M1850" s="23" t="s">
        <v>18093</v>
      </c>
      <c r="N1850" s="23" t="s">
        <v>18369</v>
      </c>
      <c r="O1850" s="23" t="s">
        <v>18370</v>
      </c>
      <c r="P1850" s="3">
        <v>41402</v>
      </c>
      <c r="Q1850" s="36" t="s">
        <v>457</v>
      </c>
      <c r="R1850" s="23" t="s">
        <v>18371</v>
      </c>
      <c r="S1850" s="23" t="s">
        <v>18005</v>
      </c>
      <c r="T1850" s="23" t="s">
        <v>14881</v>
      </c>
      <c r="U1850" s="23" t="s">
        <v>18372</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18691</v>
      </c>
      <c r="I1851" s="3">
        <v>41401</v>
      </c>
      <c r="J1851" s="23" t="s">
        <v>18094</v>
      </c>
      <c r="K1851" s="23" t="s">
        <v>18095</v>
      </c>
      <c r="L1851" s="23" t="s">
        <v>9089</v>
      </c>
      <c r="M1851" s="23" t="s">
        <v>18093</v>
      </c>
      <c r="N1851" s="23" t="s">
        <v>18692</v>
      </c>
      <c r="O1851" s="23" t="s">
        <v>9274</v>
      </c>
      <c r="P1851" s="3">
        <v>41408</v>
      </c>
      <c r="Q1851" s="36" t="s">
        <v>457</v>
      </c>
      <c r="R1851" s="23" t="s">
        <v>18693</v>
      </c>
      <c r="S1851" s="23" t="s">
        <v>18096</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18546</v>
      </c>
      <c r="I1852" s="3">
        <v>41401</v>
      </c>
      <c r="J1852" s="23" t="s">
        <v>18097</v>
      </c>
      <c r="K1852" s="23" t="s">
        <v>18098</v>
      </c>
      <c r="L1852" s="23" t="s">
        <v>9089</v>
      </c>
      <c r="M1852" s="23" t="s">
        <v>18099</v>
      </c>
      <c r="N1852" s="23" t="s">
        <v>18581</v>
      </c>
      <c r="O1852" s="23" t="s">
        <v>18582</v>
      </c>
      <c r="P1852" s="3">
        <v>41408</v>
      </c>
      <c r="Q1852" s="36" t="s">
        <v>457</v>
      </c>
      <c r="R1852" s="23" t="s">
        <v>18547</v>
      </c>
      <c r="S1852" s="23" t="s">
        <v>18100</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20606</v>
      </c>
      <c r="I1853" s="3">
        <v>41407</v>
      </c>
      <c r="J1853" s="23" t="s">
        <v>18101</v>
      </c>
      <c r="K1853" s="23" t="s">
        <v>18102</v>
      </c>
      <c r="L1853" s="23" t="s">
        <v>8317</v>
      </c>
      <c r="M1853" s="23" t="s">
        <v>18103</v>
      </c>
      <c r="N1853" s="23" t="s">
        <v>20607</v>
      </c>
      <c r="O1853" s="23" t="s">
        <v>8978</v>
      </c>
      <c r="P1853" s="23">
        <v>41509</v>
      </c>
      <c r="Q1853" s="36" t="s">
        <v>457</v>
      </c>
      <c r="R1853" s="23" t="s">
        <v>20608</v>
      </c>
      <c r="S1853" s="23" t="s">
        <v>18104</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20514</v>
      </c>
      <c r="I1854" s="3">
        <v>41407</v>
      </c>
      <c r="J1854" s="23" t="s">
        <v>18105</v>
      </c>
      <c r="K1854" s="23" t="s">
        <v>18106</v>
      </c>
      <c r="L1854" s="23" t="s">
        <v>8317</v>
      </c>
      <c r="M1854" s="23" t="s">
        <v>18103</v>
      </c>
      <c r="N1854" s="23" t="s">
        <v>20609</v>
      </c>
      <c r="O1854" s="23" t="s">
        <v>7575</v>
      </c>
      <c r="P1854" s="23">
        <v>41486</v>
      </c>
      <c r="Q1854" s="36" t="s">
        <v>457</v>
      </c>
      <c r="R1854" s="23" t="s">
        <v>20515</v>
      </c>
      <c r="S1854" s="23" t="s">
        <v>18107</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20610</v>
      </c>
      <c r="I1855" s="3">
        <v>41407</v>
      </c>
      <c r="J1855" s="23" t="s">
        <v>18108</v>
      </c>
      <c r="K1855" s="23" t="s">
        <v>18109</v>
      </c>
      <c r="L1855" s="23" t="s">
        <v>8317</v>
      </c>
      <c r="M1855" s="23" t="s">
        <v>18110</v>
      </c>
      <c r="N1855" s="23" t="s">
        <v>20611</v>
      </c>
      <c r="O1855" s="23" t="s">
        <v>7433</v>
      </c>
      <c r="P1855" s="23">
        <v>41486</v>
      </c>
      <c r="Q1855" s="36" t="s">
        <v>457</v>
      </c>
      <c r="R1855" s="23" t="s">
        <v>20612</v>
      </c>
      <c r="S1855" s="23" t="s">
        <v>18111</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20666</v>
      </c>
      <c r="I1856" s="3">
        <v>41407</v>
      </c>
      <c r="J1856" s="23" t="s">
        <v>18112</v>
      </c>
      <c r="K1856" s="23" t="s">
        <v>18113</v>
      </c>
      <c r="L1856" s="23" t="s">
        <v>8317</v>
      </c>
      <c r="M1856" s="23" t="s">
        <v>18114</v>
      </c>
      <c r="N1856" s="23" t="s">
        <v>20667</v>
      </c>
      <c r="O1856" s="23" t="s">
        <v>20657</v>
      </c>
      <c r="P1856" s="23">
        <v>41508</v>
      </c>
      <c r="Q1856" s="36" t="s">
        <v>457</v>
      </c>
      <c r="R1856" s="23" t="s">
        <v>18020</v>
      </c>
      <c r="S1856" s="23" t="s">
        <v>18115</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18116</v>
      </c>
      <c r="K1857" s="23" t="s">
        <v>18117</v>
      </c>
      <c r="L1857" s="23" t="s">
        <v>18118</v>
      </c>
      <c r="M1857" s="23" t="s">
        <v>18119</v>
      </c>
      <c r="N1857" s="23" t="s">
        <v>457</v>
      </c>
      <c r="O1857" s="23" t="s">
        <v>457</v>
      </c>
      <c r="P1857" s="23" t="s">
        <v>457</v>
      </c>
      <c r="Q1857" s="36" t="s">
        <v>20291</v>
      </c>
      <c r="R1857" s="23" t="s">
        <v>457</v>
      </c>
      <c r="S1857" s="23" t="s">
        <v>18120</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19844</v>
      </c>
      <c r="I1858" s="3">
        <v>41404</v>
      </c>
      <c r="J1858" s="23" t="s">
        <v>18121</v>
      </c>
      <c r="K1858" s="23" t="s">
        <v>18122</v>
      </c>
      <c r="L1858" s="23" t="s">
        <v>18118</v>
      </c>
      <c r="M1858" s="23" t="s">
        <v>18123</v>
      </c>
      <c r="N1858" s="23" t="s">
        <v>19845</v>
      </c>
      <c r="O1858" s="23" t="s">
        <v>19800</v>
      </c>
      <c r="P1858" s="3">
        <v>41449</v>
      </c>
      <c r="Q1858" s="36" t="s">
        <v>457</v>
      </c>
      <c r="R1858" s="23" t="s">
        <v>19846</v>
      </c>
      <c r="S1858" s="23" t="s">
        <v>18014</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18124</v>
      </c>
      <c r="K1859" s="23" t="s">
        <v>18125</v>
      </c>
      <c r="L1859" s="23" t="s">
        <v>18118</v>
      </c>
      <c r="M1859" s="23" t="s">
        <v>18126</v>
      </c>
      <c r="N1859" s="23" t="s">
        <v>457</v>
      </c>
      <c r="O1859" s="23" t="s">
        <v>457</v>
      </c>
      <c r="P1859" s="23" t="s">
        <v>457</v>
      </c>
      <c r="Q1859" s="23" t="s">
        <v>20241</v>
      </c>
      <c r="R1859" s="23" t="s">
        <v>457</v>
      </c>
      <c r="S1859" s="23" t="s">
        <v>18015</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19847</v>
      </c>
      <c r="I1860" s="3">
        <v>41404</v>
      </c>
      <c r="J1860" s="23" t="s">
        <v>18127</v>
      </c>
      <c r="K1860" s="23" t="s">
        <v>18128</v>
      </c>
      <c r="L1860" s="23" t="s">
        <v>18118</v>
      </c>
      <c r="M1860" s="23" t="s">
        <v>18129</v>
      </c>
      <c r="N1860" s="23" t="s">
        <v>19848</v>
      </c>
      <c r="O1860" s="23" t="s">
        <v>19828</v>
      </c>
      <c r="P1860" s="3">
        <v>41444</v>
      </c>
      <c r="Q1860" s="36" t="s">
        <v>457</v>
      </c>
      <c r="R1860" s="23" t="s">
        <v>19849</v>
      </c>
      <c r="S1860" s="23" t="s">
        <v>18130</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18131</v>
      </c>
      <c r="K1861" s="23" t="s">
        <v>18132</v>
      </c>
      <c r="L1861" s="23" t="s">
        <v>18118</v>
      </c>
      <c r="M1861" s="23" t="s">
        <v>18133</v>
      </c>
      <c r="N1861" s="23" t="s">
        <v>457</v>
      </c>
      <c r="O1861" s="23" t="s">
        <v>457</v>
      </c>
      <c r="P1861" s="23" t="s">
        <v>457</v>
      </c>
      <c r="Q1861" s="36" t="s">
        <v>20292</v>
      </c>
      <c r="R1861" s="23" t="s">
        <v>457</v>
      </c>
      <c r="S1861" s="23" t="s">
        <v>18134</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19736</v>
      </c>
      <c r="I1862" s="3">
        <v>41404</v>
      </c>
      <c r="J1862" s="23" t="s">
        <v>18135</v>
      </c>
      <c r="K1862" s="23" t="s">
        <v>18136</v>
      </c>
      <c r="L1862" s="23" t="s">
        <v>18118</v>
      </c>
      <c r="M1862" s="23" t="s">
        <v>18137</v>
      </c>
      <c r="N1862" s="23" t="s">
        <v>19799</v>
      </c>
      <c r="O1862" s="23" t="s">
        <v>19800</v>
      </c>
      <c r="P1862" s="3">
        <v>41443</v>
      </c>
      <c r="Q1862" s="36" t="s">
        <v>457</v>
      </c>
      <c r="R1862" s="23" t="s">
        <v>19737</v>
      </c>
      <c r="S1862" s="23" t="s">
        <v>18138</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19850</v>
      </c>
      <c r="I1863" s="3">
        <v>41404</v>
      </c>
      <c r="J1863" s="23" t="s">
        <v>18139</v>
      </c>
      <c r="K1863" s="23" t="s">
        <v>18140</v>
      </c>
      <c r="L1863" s="23" t="s">
        <v>18118</v>
      </c>
      <c r="M1863" s="23" t="s">
        <v>18141</v>
      </c>
      <c r="N1863" s="23" t="s">
        <v>19851</v>
      </c>
      <c r="O1863" s="23" t="s">
        <v>19828</v>
      </c>
      <c r="P1863" s="3">
        <v>41446</v>
      </c>
      <c r="Q1863" s="36" t="s">
        <v>457</v>
      </c>
      <c r="R1863" s="23" t="s">
        <v>19852</v>
      </c>
      <c r="S1863" s="23" t="s">
        <v>18016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19738</v>
      </c>
      <c r="I1864" s="3">
        <v>41404</v>
      </c>
      <c r="J1864" s="23" t="s">
        <v>18142</v>
      </c>
      <c r="K1864" s="23" t="s">
        <v>18143</v>
      </c>
      <c r="L1864" s="23" t="s">
        <v>18118</v>
      </c>
      <c r="M1864" s="23" t="s">
        <v>18144</v>
      </c>
      <c r="N1864" s="23" t="s">
        <v>19853</v>
      </c>
      <c r="O1864" s="23" t="s">
        <v>19800</v>
      </c>
      <c r="P1864" s="3">
        <v>41444</v>
      </c>
      <c r="Q1864" s="36" t="s">
        <v>457</v>
      </c>
      <c r="R1864" s="23" t="s">
        <v>19739</v>
      </c>
      <c r="S1864" s="23" t="s">
        <v>18145</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19801</v>
      </c>
      <c r="I1865" s="3">
        <v>41404</v>
      </c>
      <c r="J1865" s="23" t="s">
        <v>18146</v>
      </c>
      <c r="K1865" s="23" t="s">
        <v>18147</v>
      </c>
      <c r="L1865" s="23" t="s">
        <v>18118</v>
      </c>
      <c r="M1865" s="23" t="s">
        <v>18148</v>
      </c>
      <c r="N1865" s="23" t="s">
        <v>19854</v>
      </c>
      <c r="O1865" s="23" t="s">
        <v>19830</v>
      </c>
      <c r="P1865" s="3">
        <v>41444</v>
      </c>
      <c r="Q1865" s="36" t="s">
        <v>457</v>
      </c>
      <c r="R1865" s="23" t="s">
        <v>19802</v>
      </c>
      <c r="S1865" s="23" t="s">
        <v>18017</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18694</v>
      </c>
      <c r="I1866" s="3">
        <v>41403</v>
      </c>
      <c r="J1866" s="23" t="s">
        <v>18149</v>
      </c>
      <c r="K1866" s="23" t="s">
        <v>18150</v>
      </c>
      <c r="L1866" s="23" t="s">
        <v>18151</v>
      </c>
      <c r="M1866" s="23" t="s">
        <v>18152</v>
      </c>
      <c r="N1866" s="23" t="s">
        <v>18695</v>
      </c>
      <c r="O1866" s="23" t="s">
        <v>4897</v>
      </c>
      <c r="P1866" s="3">
        <v>41429</v>
      </c>
      <c r="Q1866" s="36" t="s">
        <v>457</v>
      </c>
      <c r="R1866" s="23" t="s">
        <v>18696</v>
      </c>
      <c r="S1866" s="23" t="s">
        <v>18153</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18697</v>
      </c>
      <c r="I1867" s="3">
        <v>41408</v>
      </c>
      <c r="J1867" s="23" t="s">
        <v>18154</v>
      </c>
      <c r="K1867" s="23" t="s">
        <v>18155</v>
      </c>
      <c r="L1867" s="23" t="s">
        <v>18151</v>
      </c>
      <c r="M1867" s="23" t="s">
        <v>18156</v>
      </c>
      <c r="N1867" s="23" t="s">
        <v>18698</v>
      </c>
      <c r="O1867" s="23" t="s">
        <v>4897</v>
      </c>
      <c r="P1867" s="3">
        <v>41409</v>
      </c>
      <c r="Q1867" s="36" t="s">
        <v>457</v>
      </c>
      <c r="R1867" s="23" t="s">
        <v>18699</v>
      </c>
      <c r="S1867" s="23" t="s">
        <v>18157</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18700</v>
      </c>
      <c r="I1868" s="3">
        <v>41409</v>
      </c>
      <c r="J1868" s="23" t="s">
        <v>18158</v>
      </c>
      <c r="K1868" s="23" t="s">
        <v>18159</v>
      </c>
      <c r="L1868" s="23" t="s">
        <v>18160</v>
      </c>
      <c r="M1868" s="23" t="s">
        <v>18161</v>
      </c>
      <c r="N1868" s="23" t="s">
        <v>18701</v>
      </c>
      <c r="O1868" s="23" t="s">
        <v>12837</v>
      </c>
      <c r="P1868" s="3">
        <v>41410</v>
      </c>
      <c r="Q1868" s="36" t="s">
        <v>457</v>
      </c>
      <c r="R1868" s="23" t="s">
        <v>18702</v>
      </c>
      <c r="S1868" s="23" t="s">
        <v>18031</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20417</v>
      </c>
      <c r="I1869" s="23">
        <v>41470</v>
      </c>
      <c r="J1869" s="23" t="s">
        <v>18583</v>
      </c>
      <c r="K1869" s="23" t="s">
        <v>18162</v>
      </c>
      <c r="L1869" s="23" t="s">
        <v>18163</v>
      </c>
      <c r="M1869" s="284">
        <v>3315.4885245901642</v>
      </c>
      <c r="N1869" s="23" t="s">
        <v>20418</v>
      </c>
      <c r="O1869" s="23" t="s">
        <v>15584</v>
      </c>
      <c r="P1869" s="23">
        <v>41473</v>
      </c>
      <c r="Q1869" s="36" t="s">
        <v>19303</v>
      </c>
      <c r="R1869" s="23" t="s">
        <v>20419</v>
      </c>
      <c r="S1869" s="23" t="s">
        <v>17957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20157</v>
      </c>
      <c r="I1870" s="3">
        <v>41452</v>
      </c>
      <c r="J1870" s="23" t="s">
        <v>18164</v>
      </c>
      <c r="K1870" s="23" t="s">
        <v>18165</v>
      </c>
      <c r="L1870" s="23" t="s">
        <v>18163</v>
      </c>
      <c r="M1870" s="23" t="s">
        <v>18166</v>
      </c>
      <c r="N1870" s="23" t="s">
        <v>20158</v>
      </c>
      <c r="O1870" s="23" t="s">
        <v>9323</v>
      </c>
      <c r="P1870" s="3">
        <v>41453</v>
      </c>
      <c r="Q1870" s="36" t="s">
        <v>457</v>
      </c>
      <c r="R1870" s="23" t="s">
        <v>20159</v>
      </c>
      <c r="S1870" s="23" t="s">
        <v>18167</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20014</v>
      </c>
      <c r="I1871" s="3">
        <v>41446</v>
      </c>
      <c r="J1871" s="23" t="s">
        <v>18168</v>
      </c>
      <c r="K1871" s="23" t="s">
        <v>18169</v>
      </c>
      <c r="L1871" s="23" t="s">
        <v>4358</v>
      </c>
      <c r="M1871" s="23" t="s">
        <v>18170</v>
      </c>
      <c r="N1871" s="23" t="s">
        <v>20015</v>
      </c>
      <c r="O1871" s="23" t="s">
        <v>19417</v>
      </c>
      <c r="P1871" s="3">
        <v>41452</v>
      </c>
      <c r="Q1871" s="36" t="s">
        <v>457</v>
      </c>
      <c r="R1871" s="23" t="s">
        <v>4098</v>
      </c>
      <c r="S1871" s="23" t="s">
        <v>17942</v>
      </c>
      <c r="T1871" s="23" t="s">
        <v>14881</v>
      </c>
      <c r="U1871" s="23" t="s">
        <v>18372</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18759</v>
      </c>
      <c r="I1872" s="3">
        <v>41410</v>
      </c>
      <c r="J1872" s="23" t="s">
        <v>18171</v>
      </c>
      <c r="K1872" s="23" t="s">
        <v>18172</v>
      </c>
      <c r="L1872" s="23" t="s">
        <v>18173</v>
      </c>
      <c r="M1872" s="23" t="s">
        <v>18174</v>
      </c>
      <c r="N1872" s="23" t="s">
        <v>18760</v>
      </c>
      <c r="O1872" s="23" t="s">
        <v>12837</v>
      </c>
      <c r="P1872" s="3">
        <v>41411</v>
      </c>
      <c r="Q1872" s="36" t="s">
        <v>457</v>
      </c>
      <c r="R1872" s="23" t="s">
        <v>18761</v>
      </c>
      <c r="S1872" s="23" t="s">
        <v>18051</v>
      </c>
      <c r="T1872" s="23" t="s">
        <v>14881</v>
      </c>
      <c r="U1872" s="23" t="s">
        <v>18762</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19803</v>
      </c>
      <c r="I1873" s="3">
        <v>41443</v>
      </c>
      <c r="J1873" s="23" t="s">
        <v>18175</v>
      </c>
      <c r="K1873" s="23" t="s">
        <v>18176</v>
      </c>
      <c r="L1873" s="23" t="s">
        <v>18177</v>
      </c>
      <c r="M1873" s="23" t="s">
        <v>18178</v>
      </c>
      <c r="N1873" s="23" t="s">
        <v>19804</v>
      </c>
      <c r="O1873" s="23" t="s">
        <v>7575</v>
      </c>
      <c r="P1873" s="3">
        <v>41444</v>
      </c>
      <c r="Q1873" s="36" t="s">
        <v>457</v>
      </c>
      <c r="R1873" s="23" t="s">
        <v>19805</v>
      </c>
      <c r="S1873" s="23" t="s">
        <v>18179</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19855</v>
      </c>
      <c r="I1874" s="3">
        <v>41443</v>
      </c>
      <c r="J1874" s="23" t="s">
        <v>18180</v>
      </c>
      <c r="K1874" s="23" t="s">
        <v>18181</v>
      </c>
      <c r="L1874" s="23" t="s">
        <v>18177</v>
      </c>
      <c r="M1874" s="23" t="s">
        <v>18182</v>
      </c>
      <c r="N1874" s="23" t="s">
        <v>19856</v>
      </c>
      <c r="O1874" s="23" t="s">
        <v>19857</v>
      </c>
      <c r="P1874" s="3">
        <v>41446</v>
      </c>
      <c r="Q1874" s="36" t="s">
        <v>457</v>
      </c>
      <c r="R1874" s="23" t="s">
        <v>19858</v>
      </c>
      <c r="S1874" s="23" t="s">
        <v>18183</v>
      </c>
      <c r="T1874" s="23" t="s">
        <v>14881</v>
      </c>
      <c r="U1874" s="23" t="s">
        <v>19859</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19860</v>
      </c>
      <c r="I1875" s="3">
        <v>41444</v>
      </c>
      <c r="J1875" s="23" t="s">
        <v>18184</v>
      </c>
      <c r="K1875" s="23" t="s">
        <v>18185</v>
      </c>
      <c r="L1875" s="23" t="s">
        <v>18177</v>
      </c>
      <c r="M1875" s="23" t="s">
        <v>18182</v>
      </c>
      <c r="N1875" s="23" t="s">
        <v>19861</v>
      </c>
      <c r="O1875" s="23" t="s">
        <v>7575</v>
      </c>
      <c r="P1875" s="3">
        <v>41445</v>
      </c>
      <c r="Q1875" s="36" t="s">
        <v>457</v>
      </c>
      <c r="R1875" s="23" t="s">
        <v>19862</v>
      </c>
      <c r="S1875" s="23" t="s">
        <v>17959</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20346</v>
      </c>
      <c r="I1876" s="3">
        <v>41450</v>
      </c>
      <c r="J1876" s="23" t="s">
        <v>18186</v>
      </c>
      <c r="K1876" s="23" t="s">
        <v>18187</v>
      </c>
      <c r="L1876" s="23" t="s">
        <v>18177</v>
      </c>
      <c r="M1876" s="23" t="s">
        <v>18178</v>
      </c>
      <c r="N1876" s="23" t="s">
        <v>20347</v>
      </c>
      <c r="O1876" s="23" t="s">
        <v>8978</v>
      </c>
      <c r="P1876" s="23">
        <v>41464</v>
      </c>
      <c r="Q1876" s="36" t="s">
        <v>457</v>
      </c>
      <c r="R1876" s="23" t="s">
        <v>20348</v>
      </c>
      <c r="S1876" s="23" t="s">
        <v>18188</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18584</v>
      </c>
      <c r="I1877" s="3">
        <v>41404</v>
      </c>
      <c r="J1877" s="23" t="s">
        <v>18189</v>
      </c>
      <c r="K1877" s="23" t="s">
        <v>18190</v>
      </c>
      <c r="L1877" s="23" t="s">
        <v>8380</v>
      </c>
      <c r="M1877" s="23" t="s">
        <v>18191</v>
      </c>
      <c r="N1877" s="23" t="s">
        <v>18585</v>
      </c>
      <c r="O1877" s="23" t="s">
        <v>12684</v>
      </c>
      <c r="P1877" s="3">
        <v>41404</v>
      </c>
      <c r="Q1877" s="36" t="s">
        <v>457</v>
      </c>
      <c r="R1877" s="23" t="s">
        <v>18586</v>
      </c>
      <c r="S1877" s="23" t="s">
        <v>18192</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18587</v>
      </c>
      <c r="I1878" s="3">
        <v>41404</v>
      </c>
      <c r="J1878" s="23" t="s">
        <v>18189</v>
      </c>
      <c r="K1878" s="23" t="s">
        <v>18193</v>
      </c>
      <c r="L1878" s="23" t="s">
        <v>8380</v>
      </c>
      <c r="M1878" s="23" t="s">
        <v>18194</v>
      </c>
      <c r="N1878" s="23" t="s">
        <v>18588</v>
      </c>
      <c r="O1878" s="23" t="s">
        <v>12684</v>
      </c>
      <c r="P1878" s="3">
        <v>41404</v>
      </c>
      <c r="Q1878" s="36" t="s">
        <v>457</v>
      </c>
      <c r="R1878" s="23" t="s">
        <v>18589</v>
      </c>
      <c r="S1878" s="23" t="s">
        <v>17979</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18590</v>
      </c>
      <c r="I1879" s="3">
        <v>41405</v>
      </c>
      <c r="J1879" s="23" t="s">
        <v>18195</v>
      </c>
      <c r="K1879" s="23" t="s">
        <v>18196</v>
      </c>
      <c r="L1879" s="23" t="s">
        <v>8380</v>
      </c>
      <c r="M1879" s="23" t="s">
        <v>18197</v>
      </c>
      <c r="N1879" s="23" t="s">
        <v>18591</v>
      </c>
      <c r="O1879" s="23" t="s">
        <v>12684</v>
      </c>
      <c r="P1879" s="3">
        <v>41407</v>
      </c>
      <c r="Q1879" s="36" t="s">
        <v>457</v>
      </c>
      <c r="R1879" s="23" t="s">
        <v>18592</v>
      </c>
      <c r="S1879" s="23" t="s">
        <v>17980</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18593</v>
      </c>
      <c r="I1880" s="3">
        <v>41404</v>
      </c>
      <c r="J1880" s="23" t="s">
        <v>18198</v>
      </c>
      <c r="K1880" s="23" t="s">
        <v>18199</v>
      </c>
      <c r="L1880" s="23" t="s">
        <v>8380</v>
      </c>
      <c r="M1880" s="23" t="s">
        <v>18200</v>
      </c>
      <c r="N1880" s="23" t="s">
        <v>18594</v>
      </c>
      <c r="O1880" s="23" t="s">
        <v>12684</v>
      </c>
      <c r="P1880" s="3">
        <v>41404</v>
      </c>
      <c r="Q1880" s="36" t="s">
        <v>457</v>
      </c>
      <c r="R1880" s="23" t="s">
        <v>18595</v>
      </c>
      <c r="S1880" s="23" t="s">
        <v>17981</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18596</v>
      </c>
      <c r="I1881" s="3">
        <v>41405</v>
      </c>
      <c r="J1881" s="23" t="s">
        <v>18201</v>
      </c>
      <c r="K1881" s="23" t="s">
        <v>18202</v>
      </c>
      <c r="L1881" s="23" t="s">
        <v>8380</v>
      </c>
      <c r="M1881" s="23" t="s">
        <v>18200</v>
      </c>
      <c r="N1881" s="23" t="s">
        <v>18597</v>
      </c>
      <c r="O1881" s="23" t="s">
        <v>12684</v>
      </c>
      <c r="P1881" s="3">
        <v>41408</v>
      </c>
      <c r="Q1881" s="36" t="s">
        <v>457</v>
      </c>
      <c r="R1881" s="23" t="s">
        <v>18598</v>
      </c>
      <c r="S1881" s="23" t="s">
        <v>17982</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18599</v>
      </c>
      <c r="I1882" s="3">
        <v>41403</v>
      </c>
      <c r="J1882" s="23" t="s">
        <v>18203</v>
      </c>
      <c r="K1882" s="23" t="s">
        <v>18204</v>
      </c>
      <c r="L1882" s="23" t="s">
        <v>8380</v>
      </c>
      <c r="M1882" s="23" t="s">
        <v>18205</v>
      </c>
      <c r="N1882" s="23" t="s">
        <v>18600</v>
      </c>
      <c r="O1882" s="23" t="s">
        <v>12837</v>
      </c>
      <c r="P1882" s="3">
        <v>41404</v>
      </c>
      <c r="Q1882" s="36" t="s">
        <v>457</v>
      </c>
      <c r="R1882" s="23" t="s">
        <v>18601</v>
      </c>
      <c r="S1882" s="23" t="s">
        <v>17983</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20016</v>
      </c>
      <c r="I1883" s="3">
        <v>41446</v>
      </c>
      <c r="J1883" s="23" t="s">
        <v>18206</v>
      </c>
      <c r="K1883" s="23" t="s">
        <v>18207</v>
      </c>
      <c r="L1883" s="23" t="s">
        <v>18208</v>
      </c>
      <c r="M1883" s="23" t="s">
        <v>18209</v>
      </c>
      <c r="N1883" s="23" t="s">
        <v>20017</v>
      </c>
      <c r="O1883" s="23" t="s">
        <v>19931</v>
      </c>
      <c r="P1883" s="3">
        <v>41449</v>
      </c>
      <c r="Q1883" s="36" t="s">
        <v>457</v>
      </c>
      <c r="R1883" s="23" t="s">
        <v>20018</v>
      </c>
      <c r="S1883" s="23" t="s">
        <v>17985</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20019</v>
      </c>
      <c r="I1884" s="3">
        <v>41446</v>
      </c>
      <c r="J1884" s="23" t="s">
        <v>18210</v>
      </c>
      <c r="K1884" s="23" t="s">
        <v>18211</v>
      </c>
      <c r="L1884" s="23" t="s">
        <v>18208</v>
      </c>
      <c r="M1884" s="23" t="s">
        <v>18212</v>
      </c>
      <c r="N1884" s="23" t="s">
        <v>20020</v>
      </c>
      <c r="O1884" s="23" t="s">
        <v>19931</v>
      </c>
      <c r="P1884" s="3">
        <v>41449</v>
      </c>
      <c r="Q1884" s="36" t="s">
        <v>457</v>
      </c>
      <c r="R1884" s="23" t="s">
        <v>20021</v>
      </c>
      <c r="S1884" s="23" t="s">
        <v>17986</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20022</v>
      </c>
      <c r="I1885" s="3">
        <v>41446</v>
      </c>
      <c r="J1885" s="23" t="s">
        <v>18213</v>
      </c>
      <c r="K1885" s="23" t="s">
        <v>18214</v>
      </c>
      <c r="L1885" s="23" t="s">
        <v>18208</v>
      </c>
      <c r="M1885" s="23" t="s">
        <v>18215</v>
      </c>
      <c r="N1885" s="23" t="s">
        <v>20023</v>
      </c>
      <c r="O1885" s="23" t="s">
        <v>20024</v>
      </c>
      <c r="P1885" s="3">
        <v>41449</v>
      </c>
      <c r="Q1885" s="36" t="s">
        <v>457</v>
      </c>
      <c r="R1885" s="23" t="s">
        <v>20025</v>
      </c>
      <c r="S1885" s="23" t="s">
        <v>17987</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20026</v>
      </c>
      <c r="I1886" s="3">
        <v>41446</v>
      </c>
      <c r="J1886" s="23" t="s">
        <v>18216</v>
      </c>
      <c r="K1886" s="23" t="s">
        <v>18217</v>
      </c>
      <c r="L1886" s="23" t="s">
        <v>18208</v>
      </c>
      <c r="M1886" s="23" t="s">
        <v>18218</v>
      </c>
      <c r="N1886" s="23" t="s">
        <v>20027</v>
      </c>
      <c r="O1886" s="23" t="s">
        <v>19931</v>
      </c>
      <c r="P1886" s="3">
        <v>41449</v>
      </c>
      <c r="Q1886" s="36" t="s">
        <v>457</v>
      </c>
      <c r="R1886" s="23" t="s">
        <v>20028</v>
      </c>
      <c r="S1886" s="23" t="s">
        <v>17988</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18602</v>
      </c>
      <c r="I1887" s="3">
        <v>41407</v>
      </c>
      <c r="J1887" s="23" t="s">
        <v>18219</v>
      </c>
      <c r="K1887" s="23" t="s">
        <v>18220</v>
      </c>
      <c r="L1887" s="23" t="s">
        <v>18221</v>
      </c>
      <c r="M1887" s="23" t="s">
        <v>18222</v>
      </c>
      <c r="N1887" s="23" t="s">
        <v>20160</v>
      </c>
      <c r="O1887" s="23" t="s">
        <v>12684</v>
      </c>
      <c r="P1887" s="3">
        <v>41453</v>
      </c>
      <c r="Q1887" s="36" t="s">
        <v>457</v>
      </c>
      <c r="R1887" s="23" t="s">
        <v>18603</v>
      </c>
      <c r="S1887" s="23" t="s">
        <v>17973</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18604</v>
      </c>
      <c r="I1888" s="3">
        <v>41407</v>
      </c>
      <c r="J1888" s="23" t="s">
        <v>18223</v>
      </c>
      <c r="K1888" s="23" t="s">
        <v>18224</v>
      </c>
      <c r="L1888" s="23" t="s">
        <v>18221</v>
      </c>
      <c r="M1888" s="23" t="s">
        <v>18222</v>
      </c>
      <c r="N1888" s="23" t="s">
        <v>18605</v>
      </c>
      <c r="O1888" s="23" t="s">
        <v>18606</v>
      </c>
      <c r="P1888" s="3">
        <v>41407</v>
      </c>
      <c r="Q1888" s="36" t="s">
        <v>457</v>
      </c>
      <c r="R1888" s="23" t="s">
        <v>18607</v>
      </c>
      <c r="S1888" s="23" t="s">
        <v>17974</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18703</v>
      </c>
      <c r="I1889" s="3">
        <v>41408</v>
      </c>
      <c r="J1889" s="23" t="s">
        <v>18225</v>
      </c>
      <c r="K1889" s="23" t="s">
        <v>18226</v>
      </c>
      <c r="L1889" s="23" t="s">
        <v>18221</v>
      </c>
      <c r="M1889" s="23" t="s">
        <v>18222</v>
      </c>
      <c r="N1889" s="23" t="s">
        <v>18704</v>
      </c>
      <c r="O1889" s="23" t="s">
        <v>12758</v>
      </c>
      <c r="P1889" s="3">
        <v>41408</v>
      </c>
      <c r="Q1889" s="36" t="s">
        <v>457</v>
      </c>
      <c r="R1889" s="23" t="s">
        <v>18705</v>
      </c>
      <c r="S1889" s="23" t="s">
        <v>17975</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18706</v>
      </c>
      <c r="I1890" s="3">
        <v>41408</v>
      </c>
      <c r="J1890" s="23" t="s">
        <v>18227</v>
      </c>
      <c r="K1890" s="23" t="s">
        <v>18228</v>
      </c>
      <c r="L1890" s="23" t="s">
        <v>18221</v>
      </c>
      <c r="M1890" s="23" t="s">
        <v>18222</v>
      </c>
      <c r="N1890" s="23" t="s">
        <v>18707</v>
      </c>
      <c r="O1890" s="23" t="s">
        <v>12758</v>
      </c>
      <c r="P1890" s="3">
        <v>41408</v>
      </c>
      <c r="Q1890" s="36" t="s">
        <v>457</v>
      </c>
      <c r="R1890" s="23" t="s">
        <v>18708</v>
      </c>
      <c r="S1890" s="23" t="s">
        <v>17976</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18709</v>
      </c>
      <c r="I1891" s="3">
        <v>41408</v>
      </c>
      <c r="J1891" s="23" t="s">
        <v>18229</v>
      </c>
      <c r="K1891" s="23" t="s">
        <v>18230</v>
      </c>
      <c r="L1891" s="23" t="s">
        <v>18221</v>
      </c>
      <c r="M1891" s="23" t="s">
        <v>18222</v>
      </c>
      <c r="N1891" s="23" t="s">
        <v>18710</v>
      </c>
      <c r="O1891" s="23" t="s">
        <v>12684</v>
      </c>
      <c r="P1891" s="3">
        <v>41408</v>
      </c>
      <c r="Q1891" s="36" t="s">
        <v>457</v>
      </c>
      <c r="R1891" s="23" t="s">
        <v>18711</v>
      </c>
      <c r="S1891" s="23" t="s">
        <v>17977</v>
      </c>
      <c r="T1891" s="23" t="s">
        <v>14881</v>
      </c>
      <c r="U1891" s="23" t="s">
        <v>18712</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18763</v>
      </c>
      <c r="I1892" s="3">
        <v>41411</v>
      </c>
      <c r="J1892" s="23" t="s">
        <v>18231</v>
      </c>
      <c r="K1892" s="23" t="s">
        <v>18232</v>
      </c>
      <c r="L1892" s="23" t="s">
        <v>4593</v>
      </c>
      <c r="M1892" s="23" t="s">
        <v>18233</v>
      </c>
      <c r="N1892" s="23" t="s">
        <v>19152</v>
      </c>
      <c r="O1892" s="23" t="s">
        <v>12758</v>
      </c>
      <c r="P1892" s="3">
        <v>41414</v>
      </c>
      <c r="Q1892" s="36" t="s">
        <v>457</v>
      </c>
      <c r="R1892" s="23" t="s">
        <v>18764</v>
      </c>
      <c r="S1892" s="23" t="s">
        <v>18032</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19153</v>
      </c>
      <c r="I1893" s="3">
        <v>41411</v>
      </c>
      <c r="J1893" s="23" t="s">
        <v>18231</v>
      </c>
      <c r="K1893" s="23" t="s">
        <v>18234</v>
      </c>
      <c r="L1893" s="23" t="s">
        <v>4593</v>
      </c>
      <c r="M1893" s="23" t="s">
        <v>18233</v>
      </c>
      <c r="N1893" s="23" t="s">
        <v>19154</v>
      </c>
      <c r="O1893" s="23" t="s">
        <v>19155</v>
      </c>
      <c r="P1893" s="3">
        <v>41414</v>
      </c>
      <c r="Q1893" s="36" t="s">
        <v>457</v>
      </c>
      <c r="R1893" s="23" t="s">
        <v>19156</v>
      </c>
      <c r="S1893" s="23" t="s">
        <v>18033</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19806</v>
      </c>
      <c r="I1894" s="3">
        <v>41442</v>
      </c>
      <c r="J1894" s="23" t="s">
        <v>18235</v>
      </c>
      <c r="K1894" s="23" t="s">
        <v>18236</v>
      </c>
      <c r="L1894" s="23" t="s">
        <v>4356</v>
      </c>
      <c r="M1894" s="23" t="s">
        <v>18237</v>
      </c>
      <c r="N1894" s="23" t="s">
        <v>19807</v>
      </c>
      <c r="O1894" s="23" t="s">
        <v>4897</v>
      </c>
      <c r="P1894" s="3">
        <v>41443</v>
      </c>
      <c r="Q1894" s="36" t="s">
        <v>457</v>
      </c>
      <c r="R1894" s="23" t="s">
        <v>19808</v>
      </c>
      <c r="S1894" s="23" t="s">
        <v>17939</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19863</v>
      </c>
      <c r="I1895" s="3">
        <v>41443</v>
      </c>
      <c r="J1895" s="23" t="s">
        <v>18238</v>
      </c>
      <c r="K1895" s="23" t="s">
        <v>18239</v>
      </c>
      <c r="L1895" s="23" t="s">
        <v>4356</v>
      </c>
      <c r="M1895" s="23" t="s">
        <v>18240</v>
      </c>
      <c r="N1895" s="23" t="s">
        <v>19864</v>
      </c>
      <c r="O1895" s="23" t="s">
        <v>4897</v>
      </c>
      <c r="P1895" s="3">
        <v>41444</v>
      </c>
      <c r="Q1895" s="36" t="s">
        <v>457</v>
      </c>
      <c r="R1895" s="23" t="s">
        <v>19865</v>
      </c>
      <c r="S1895" s="23" t="s">
        <v>17940</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20420</v>
      </c>
      <c r="I1896" s="23">
        <v>41473</v>
      </c>
      <c r="J1896" s="23" t="s">
        <v>20379</v>
      </c>
      <c r="K1896" s="23" t="s">
        <v>20380</v>
      </c>
      <c r="L1896" s="23" t="s">
        <v>18242</v>
      </c>
      <c r="M1896" s="23" t="s">
        <v>18243</v>
      </c>
      <c r="N1896" s="23" t="s">
        <v>20421</v>
      </c>
      <c r="O1896" s="23" t="s">
        <v>4897</v>
      </c>
      <c r="P1896" s="23">
        <v>41478</v>
      </c>
      <c r="Q1896" s="36" t="s">
        <v>20381</v>
      </c>
      <c r="R1896" s="23" t="s">
        <v>20422</v>
      </c>
      <c r="S1896" s="23" t="s">
        <v>17946</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20293</v>
      </c>
      <c r="I1897" s="23">
        <v>41459</v>
      </c>
      <c r="J1897" s="23" t="s">
        <v>18241</v>
      </c>
      <c r="K1897" s="23" t="s">
        <v>18244</v>
      </c>
      <c r="L1897" s="23" t="s">
        <v>18242</v>
      </c>
      <c r="M1897" s="23" t="s">
        <v>18245</v>
      </c>
      <c r="N1897" s="23" t="s">
        <v>20294</v>
      </c>
      <c r="O1897" s="23" t="s">
        <v>20295</v>
      </c>
      <c r="P1897" s="23">
        <v>41459</v>
      </c>
      <c r="Q1897" s="36" t="s">
        <v>457</v>
      </c>
      <c r="R1897" s="23" t="s">
        <v>20296</v>
      </c>
      <c r="S1897" s="23" t="s">
        <v>17947</v>
      </c>
      <c r="T1897" s="23" t="s">
        <v>4010</v>
      </c>
      <c r="U1897" s="23" t="s">
        <v>20297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18241</v>
      </c>
      <c r="K1898" s="23" t="s">
        <v>18246</v>
      </c>
      <c r="L1898" s="23" t="s">
        <v>18242</v>
      </c>
      <c r="M1898" s="23" t="s">
        <v>18247</v>
      </c>
      <c r="N1898" s="23" t="s">
        <v>457</v>
      </c>
      <c r="O1898" s="23" t="s">
        <v>457</v>
      </c>
      <c r="P1898" s="23" t="s">
        <v>457</v>
      </c>
      <c r="Q1898" s="36" t="s">
        <v>20382</v>
      </c>
      <c r="R1898" s="23" t="s">
        <v>457</v>
      </c>
      <c r="S1898" s="23" t="s">
        <v>17948</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19676</v>
      </c>
      <c r="I1899" s="3">
        <v>41407</v>
      </c>
      <c r="J1899" s="23" t="s">
        <v>18248</v>
      </c>
      <c r="K1899" s="23" t="s">
        <v>18249</v>
      </c>
      <c r="L1899" s="23" t="s">
        <v>18250</v>
      </c>
      <c r="M1899" s="23" t="s">
        <v>18251</v>
      </c>
      <c r="N1899" s="23" t="s">
        <v>19677</v>
      </c>
      <c r="O1899" s="23" t="s">
        <v>5634</v>
      </c>
      <c r="P1899" s="3">
        <v>41438</v>
      </c>
      <c r="Q1899" s="36" t="s">
        <v>457</v>
      </c>
      <c r="R1899" s="23" t="s">
        <v>19678</v>
      </c>
      <c r="S1899" s="23" t="s">
        <v>17964</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19679</v>
      </c>
      <c r="I1900" s="3">
        <v>41407</v>
      </c>
      <c r="J1900" s="23" t="s">
        <v>18252</v>
      </c>
      <c r="K1900" s="23" t="s">
        <v>18253</v>
      </c>
      <c r="L1900" s="23" t="s">
        <v>18250</v>
      </c>
      <c r="M1900" s="23" t="s">
        <v>18254</v>
      </c>
      <c r="N1900" s="23" t="s">
        <v>19680</v>
      </c>
      <c r="O1900" s="23" t="s">
        <v>5634</v>
      </c>
      <c r="P1900" s="3">
        <v>41436</v>
      </c>
      <c r="Q1900" s="36" t="s">
        <v>457</v>
      </c>
      <c r="R1900" s="23" t="s">
        <v>19681</v>
      </c>
      <c r="S1900" s="23" t="s">
        <v>17965</v>
      </c>
      <c r="T1900" s="23" t="s">
        <v>4010</v>
      </c>
      <c r="U1900" s="23" t="s">
        <v>19682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19683</v>
      </c>
      <c r="I1901" s="3">
        <v>41437</v>
      </c>
      <c r="J1901" s="23" t="s">
        <v>18255</v>
      </c>
      <c r="K1901" s="23" t="s">
        <v>18256</v>
      </c>
      <c r="L1901" s="23" t="s">
        <v>18250</v>
      </c>
      <c r="M1901" s="23" t="s">
        <v>18257</v>
      </c>
      <c r="N1901" s="23" t="s">
        <v>19684</v>
      </c>
      <c r="O1901" s="23" t="s">
        <v>19657</v>
      </c>
      <c r="P1901" s="3">
        <v>41437</v>
      </c>
      <c r="Q1901" s="36" t="s">
        <v>457</v>
      </c>
      <c r="R1901" s="23" t="s">
        <v>19685</v>
      </c>
      <c r="S1901" s="23" t="s">
        <v>17966</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19686</v>
      </c>
      <c r="I1902" s="3">
        <v>41407</v>
      </c>
      <c r="J1902" s="23" t="s">
        <v>18258</v>
      </c>
      <c r="K1902" s="23" t="s">
        <v>18259</v>
      </c>
      <c r="L1902" s="23" t="s">
        <v>18250</v>
      </c>
      <c r="M1902" s="23" t="s">
        <v>18260</v>
      </c>
      <c r="N1902" s="23" t="s">
        <v>19687</v>
      </c>
      <c r="O1902" s="23" t="s">
        <v>19657</v>
      </c>
      <c r="P1902" s="3">
        <v>41437</v>
      </c>
      <c r="Q1902" s="36" t="s">
        <v>457</v>
      </c>
      <c r="R1902" s="23" t="s">
        <v>19688</v>
      </c>
      <c r="S1902" s="23" t="s">
        <v>17967</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19689</v>
      </c>
      <c r="I1903" s="3">
        <v>41407</v>
      </c>
      <c r="J1903" s="23" t="s">
        <v>18261</v>
      </c>
      <c r="K1903" s="23" t="s">
        <v>18262</v>
      </c>
      <c r="L1903" s="23" t="s">
        <v>18250</v>
      </c>
      <c r="M1903" s="23" t="s">
        <v>18263</v>
      </c>
      <c r="N1903" s="23" t="s">
        <v>19690</v>
      </c>
      <c r="O1903" s="23" t="s">
        <v>5634</v>
      </c>
      <c r="P1903" s="3">
        <v>41436</v>
      </c>
      <c r="Q1903" s="36" t="s">
        <v>457</v>
      </c>
      <c r="R1903" s="23" t="s">
        <v>19691</v>
      </c>
      <c r="S1903" s="23" t="s">
        <v>17968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19740</v>
      </c>
      <c r="I1904" s="3">
        <v>41438</v>
      </c>
      <c r="J1904" s="23" t="s">
        <v>18264</v>
      </c>
      <c r="K1904" s="23" t="s">
        <v>18265</v>
      </c>
      <c r="L1904" s="23" t="s">
        <v>18250</v>
      </c>
      <c r="M1904" s="23" t="s">
        <v>18266</v>
      </c>
      <c r="N1904" s="23" t="s">
        <v>19741</v>
      </c>
      <c r="O1904" s="23" t="s">
        <v>7221</v>
      </c>
      <c r="P1904" s="3">
        <v>41438</v>
      </c>
      <c r="Q1904" s="36" t="s">
        <v>457</v>
      </c>
      <c r="R1904" s="23" t="s">
        <v>19742</v>
      </c>
      <c r="S1904" s="23" t="s">
        <v>17969</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19743</v>
      </c>
      <c r="I1905" s="3">
        <v>41407</v>
      </c>
      <c r="J1905" s="23" t="s">
        <v>18267</v>
      </c>
      <c r="K1905" s="23" t="s">
        <v>18268</v>
      </c>
      <c r="L1905" s="23" t="s">
        <v>18250</v>
      </c>
      <c r="M1905" s="23" t="s">
        <v>18269</v>
      </c>
      <c r="N1905" s="23" t="s">
        <v>19866</v>
      </c>
      <c r="O1905" s="23" t="s">
        <v>5634</v>
      </c>
      <c r="P1905" s="3">
        <v>41446</v>
      </c>
      <c r="Q1905" s="36" t="s">
        <v>457</v>
      </c>
      <c r="R1905" s="23" t="s">
        <v>19744</v>
      </c>
      <c r="S1905" s="23" t="s">
        <v>17970</v>
      </c>
      <c r="T1905" s="23" t="s">
        <v>14881</v>
      </c>
      <c r="U1905" s="23" t="s">
        <v>19568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20161</v>
      </c>
      <c r="I1906" s="3">
        <v>41407</v>
      </c>
      <c r="J1906" s="23" t="s">
        <v>18270</v>
      </c>
      <c r="K1906" s="23" t="s">
        <v>18271</v>
      </c>
      <c r="L1906" s="23" t="s">
        <v>18272</v>
      </c>
      <c r="M1906" s="23" t="s">
        <v>20617</v>
      </c>
      <c r="N1906" s="23" t="s">
        <v>20162</v>
      </c>
      <c r="O1906" s="23" t="s">
        <v>20114</v>
      </c>
      <c r="P1906" s="3">
        <v>41453</v>
      </c>
      <c r="Q1906" s="36" t="s">
        <v>457</v>
      </c>
      <c r="R1906" s="23" t="s">
        <v>20163</v>
      </c>
      <c r="S1906" s="23" t="s">
        <v>17960</v>
      </c>
      <c r="T1906" s="23" t="s">
        <v>4010</v>
      </c>
      <c r="U1906" s="23" t="s">
        <v>20164</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20029</v>
      </c>
      <c r="I1907" s="3">
        <v>41407</v>
      </c>
      <c r="J1907" s="23" t="s">
        <v>18270</v>
      </c>
      <c r="K1907" s="23" t="s">
        <v>18274</v>
      </c>
      <c r="L1907" s="23" t="s">
        <v>18272</v>
      </c>
      <c r="M1907" s="23" t="s">
        <v>18273</v>
      </c>
      <c r="N1907" s="23" t="s">
        <v>20165</v>
      </c>
      <c r="O1907" s="23" t="s">
        <v>20108</v>
      </c>
      <c r="P1907" s="23">
        <v>41453</v>
      </c>
      <c r="Q1907" s="36" t="s">
        <v>457</v>
      </c>
      <c r="R1907" s="23" t="s">
        <v>20030</v>
      </c>
      <c r="S1907" s="23" t="s">
        <v>17961</v>
      </c>
      <c r="T1907" s="23" t="s">
        <v>4010</v>
      </c>
      <c r="U1907" s="23" t="s">
        <v>20166</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20031</v>
      </c>
      <c r="I1908" s="3">
        <v>41407</v>
      </c>
      <c r="J1908" s="23" t="s">
        <v>18270</v>
      </c>
      <c r="K1908" s="23" t="s">
        <v>18275</v>
      </c>
      <c r="L1908" s="23" t="s">
        <v>18272</v>
      </c>
      <c r="M1908" s="23">
        <v>3891357097</v>
      </c>
      <c r="N1908" s="23" t="s">
        <v>20167</v>
      </c>
      <c r="O1908" s="23" t="s">
        <v>20168</v>
      </c>
      <c r="P1908" s="3">
        <v>41453</v>
      </c>
      <c r="Q1908" s="36" t="s">
        <v>457</v>
      </c>
      <c r="R1908" s="23" t="s">
        <v>20032</v>
      </c>
      <c r="S1908" s="23" t="s">
        <v>17962</v>
      </c>
      <c r="T1908" s="23" t="s">
        <v>4010</v>
      </c>
      <c r="U1908" s="23" t="s">
        <v>20169</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20033</v>
      </c>
      <c r="I1909" s="3">
        <v>41407</v>
      </c>
      <c r="J1909" s="23" t="s">
        <v>18276</v>
      </c>
      <c r="K1909" s="23" t="s">
        <v>18277</v>
      </c>
      <c r="L1909" s="23" t="s">
        <v>8217</v>
      </c>
      <c r="M1909" s="23" t="s">
        <v>18278</v>
      </c>
      <c r="N1909" s="23" t="s">
        <v>20034</v>
      </c>
      <c r="O1909" s="23" t="s">
        <v>7221</v>
      </c>
      <c r="P1909" s="3">
        <v>41452</v>
      </c>
      <c r="Q1909" s="36" t="s">
        <v>457</v>
      </c>
      <c r="R1909" s="23" t="s">
        <v>20035</v>
      </c>
      <c r="S1909" s="23" t="s">
        <v>17953</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19452</v>
      </c>
      <c r="I1910" s="3">
        <v>41422</v>
      </c>
      <c r="J1910" s="23" t="s">
        <v>18279</v>
      </c>
      <c r="K1910" s="23" t="s">
        <v>18280</v>
      </c>
      <c r="L1910" s="23" t="s">
        <v>8363</v>
      </c>
      <c r="M1910" s="23" t="s">
        <v>18281</v>
      </c>
      <c r="N1910" s="23" t="s">
        <v>19453</v>
      </c>
      <c r="O1910" s="23" t="s">
        <v>14628</v>
      </c>
      <c r="P1910" s="3">
        <v>41422</v>
      </c>
      <c r="Q1910" s="36" t="s">
        <v>457</v>
      </c>
      <c r="R1910" s="23" t="s">
        <v>19454</v>
      </c>
      <c r="S1910" s="23" t="s">
        <v>18002</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19455</v>
      </c>
      <c r="I1911" s="3">
        <v>41422</v>
      </c>
      <c r="J1911" s="23" t="s">
        <v>18282</v>
      </c>
      <c r="K1911" s="23" t="s">
        <v>18283</v>
      </c>
      <c r="L1911" s="23" t="s">
        <v>8363</v>
      </c>
      <c r="M1911" s="23" t="s">
        <v>18284</v>
      </c>
      <c r="N1911" s="23" t="s">
        <v>19456</v>
      </c>
      <c r="O1911" s="23" t="s">
        <v>14628</v>
      </c>
      <c r="P1911" s="3">
        <v>41423</v>
      </c>
      <c r="Q1911" s="36" t="s">
        <v>457</v>
      </c>
      <c r="R1911" s="23" t="s">
        <v>19457</v>
      </c>
      <c r="S1911" s="23" t="s">
        <v>18003</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18765</v>
      </c>
      <c r="I1912" s="3">
        <v>41403</v>
      </c>
      <c r="J1912" s="23" t="s">
        <v>18285</v>
      </c>
      <c r="K1912" s="23" t="s">
        <v>18286</v>
      </c>
      <c r="L1912" s="23" t="s">
        <v>18151</v>
      </c>
      <c r="M1912" s="23" t="s">
        <v>18287</v>
      </c>
      <c r="N1912" s="23" t="s">
        <v>18766</v>
      </c>
      <c r="O1912" s="23" t="s">
        <v>4897</v>
      </c>
      <c r="P1912" s="3">
        <v>41410</v>
      </c>
      <c r="Q1912" s="36" t="s">
        <v>457</v>
      </c>
      <c r="R1912" s="23" t="s">
        <v>18767</v>
      </c>
      <c r="S1912" s="23" t="s">
        <v>18006</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19304</v>
      </c>
      <c r="I1913" s="3">
        <v>41415</v>
      </c>
      <c r="J1913" s="23" t="s">
        <v>18288</v>
      </c>
      <c r="K1913" s="23" t="s">
        <v>18289</v>
      </c>
      <c r="L1913" s="23" t="s">
        <v>18151</v>
      </c>
      <c r="M1913" s="23" t="s">
        <v>18290</v>
      </c>
      <c r="N1913" s="23" t="s">
        <v>19305</v>
      </c>
      <c r="O1913" s="23" t="s">
        <v>4897</v>
      </c>
      <c r="P1913" s="3">
        <v>41416</v>
      </c>
      <c r="Q1913" s="36" t="s">
        <v>457</v>
      </c>
      <c r="R1913" s="23" t="s">
        <v>19306</v>
      </c>
      <c r="S1913" s="23" t="s">
        <v>18007</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19307</v>
      </c>
      <c r="I1914" s="3">
        <v>41403</v>
      </c>
      <c r="J1914" s="23" t="s">
        <v>18291</v>
      </c>
      <c r="K1914" s="23" t="s">
        <v>18292</v>
      </c>
      <c r="L1914" s="23" t="s">
        <v>18151</v>
      </c>
      <c r="M1914" s="23" t="s">
        <v>18293</v>
      </c>
      <c r="N1914" s="23" t="s">
        <v>19308</v>
      </c>
      <c r="O1914" s="23" t="s">
        <v>4897</v>
      </c>
      <c r="P1914" s="3">
        <v>41416</v>
      </c>
      <c r="Q1914" s="36" t="s">
        <v>457</v>
      </c>
      <c r="R1914" s="23" t="s">
        <v>19309</v>
      </c>
      <c r="S1914" s="23" t="s">
        <v>18008</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19310</v>
      </c>
      <c r="I1915" s="3">
        <v>41403</v>
      </c>
      <c r="J1915" s="23" t="s">
        <v>18294</v>
      </c>
      <c r="K1915" s="23" t="s">
        <v>18295</v>
      </c>
      <c r="L1915" s="23" t="s">
        <v>18296</v>
      </c>
      <c r="M1915" s="23" t="s">
        <v>18297</v>
      </c>
      <c r="N1915" s="23" t="s">
        <v>19311</v>
      </c>
      <c r="O1915" s="23" t="s">
        <v>9323</v>
      </c>
      <c r="P1915" s="3">
        <v>41416</v>
      </c>
      <c r="Q1915" s="36" t="s">
        <v>457</v>
      </c>
      <c r="R1915" s="23" t="s">
        <v>19312</v>
      </c>
      <c r="S1915" s="23" t="s">
        <v>18009</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18298</v>
      </c>
      <c r="K1916" s="23" t="s">
        <v>18548</v>
      </c>
      <c r="L1916" s="23" t="s">
        <v>18151</v>
      </c>
      <c r="M1916" s="23" t="s">
        <v>18299</v>
      </c>
      <c r="N1916" s="23" t="s">
        <v>457</v>
      </c>
      <c r="O1916" s="23" t="s">
        <v>457</v>
      </c>
      <c r="P1916" s="23" t="s">
        <v>457</v>
      </c>
      <c r="Q1916" s="23" t="s">
        <v>18713</v>
      </c>
      <c r="R1916" s="23" t="s">
        <v>457</v>
      </c>
      <c r="S1916" s="23" t="s">
        <v>18010</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19313</v>
      </c>
      <c r="I1917" s="3">
        <v>41403</v>
      </c>
      <c r="J1917" s="23" t="s">
        <v>18300</v>
      </c>
      <c r="K1917" s="23" t="s">
        <v>18301</v>
      </c>
      <c r="L1917" s="23" t="s">
        <v>18151</v>
      </c>
      <c r="M1917" s="23" t="s">
        <v>18302</v>
      </c>
      <c r="N1917" s="23" t="s">
        <v>19314</v>
      </c>
      <c r="O1917" s="23" t="s">
        <v>8978</v>
      </c>
      <c r="P1917" s="3">
        <v>41415</v>
      </c>
      <c r="Q1917" s="36" t="s">
        <v>457</v>
      </c>
      <c r="R1917" s="23" t="s">
        <v>19315</v>
      </c>
      <c r="S1917" s="23" t="s">
        <v>18011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18714</v>
      </c>
      <c r="I1918" s="3">
        <v>41404</v>
      </c>
      <c r="J1918" s="23" t="s">
        <v>18303</v>
      </c>
      <c r="K1918" s="23" t="s">
        <v>18608</v>
      </c>
      <c r="L1918" s="23" t="s">
        <v>18151</v>
      </c>
      <c r="M1918" s="23" t="s">
        <v>18304</v>
      </c>
      <c r="N1918" s="23" t="s">
        <v>18715</v>
      </c>
      <c r="O1918" s="23" t="s">
        <v>4606</v>
      </c>
      <c r="P1918" s="3">
        <v>41409</v>
      </c>
      <c r="Q1918" s="36" t="s">
        <v>457</v>
      </c>
      <c r="R1918" s="23" t="s">
        <v>18716</v>
      </c>
      <c r="S1918" s="23" t="s">
        <v>18012</v>
      </c>
      <c r="T1918" s="23" t="s">
        <v>14881</v>
      </c>
      <c r="U1918" s="23" t="s">
        <v>18717</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18768</v>
      </c>
      <c r="I1919" s="3">
        <v>41410</v>
      </c>
      <c r="J1919" s="23" t="s">
        <v>18305</v>
      </c>
      <c r="K1919" s="23" t="s">
        <v>18306</v>
      </c>
      <c r="L1919" s="23" t="s">
        <v>18151</v>
      </c>
      <c r="M1919" s="23" t="s">
        <v>18307</v>
      </c>
      <c r="N1919" s="23" t="s">
        <v>18769</v>
      </c>
      <c r="O1919" s="23" t="s">
        <v>4606</v>
      </c>
      <c r="P1919" s="3">
        <v>41411</v>
      </c>
      <c r="Q1919" s="36" t="s">
        <v>457</v>
      </c>
      <c r="R1919" s="23" t="s">
        <v>18770</v>
      </c>
      <c r="S1919" s="23" t="s">
        <v>18013</v>
      </c>
      <c r="T1919" s="23" t="s">
        <v>14881</v>
      </c>
      <c r="U1919" s="23" t="s">
        <v>18771</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20170</v>
      </c>
      <c r="I1920" s="3">
        <v>41404</v>
      </c>
      <c r="J1920" s="23" t="s">
        <v>18308</v>
      </c>
      <c r="K1920" s="23" t="s">
        <v>18309</v>
      </c>
      <c r="L1920" s="23" t="s">
        <v>18310</v>
      </c>
      <c r="M1920" s="23" t="s">
        <v>18311</v>
      </c>
      <c r="N1920" s="23" t="s">
        <v>20171</v>
      </c>
      <c r="O1920" s="23" t="s">
        <v>19414</v>
      </c>
      <c r="P1920" s="3">
        <v>41452</v>
      </c>
      <c r="Q1920" s="36" t="s">
        <v>457</v>
      </c>
      <c r="R1920" s="23" t="s">
        <v>20172</v>
      </c>
      <c r="S1920" s="23" t="s">
        <v>17958</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20173</v>
      </c>
      <c r="I1921" s="3">
        <v>41452</v>
      </c>
      <c r="J1921" s="23" t="s">
        <v>18312</v>
      </c>
      <c r="K1921" s="23" t="s">
        <v>18313</v>
      </c>
      <c r="L1921" s="23" t="s">
        <v>18314</v>
      </c>
      <c r="M1921" s="23" t="s">
        <v>18315</v>
      </c>
      <c r="N1921" s="23" t="s">
        <v>20174</v>
      </c>
      <c r="O1921" s="23" t="s">
        <v>7575</v>
      </c>
      <c r="P1921" s="3">
        <v>41453</v>
      </c>
      <c r="Q1921" s="36" t="s">
        <v>457</v>
      </c>
      <c r="R1921" s="23" t="s">
        <v>20175</v>
      </c>
      <c r="S1921" s="23" t="s">
        <v>17984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20349</v>
      </c>
      <c r="I1922" s="3">
        <v>41407</v>
      </c>
      <c r="J1922" s="23" t="s">
        <v>18316</v>
      </c>
      <c r="K1922" s="23" t="s">
        <v>18317</v>
      </c>
      <c r="L1922" s="23" t="s">
        <v>18318</v>
      </c>
      <c r="M1922" s="23" t="s">
        <v>18319</v>
      </c>
      <c r="N1922" s="23" t="s">
        <v>20350</v>
      </c>
      <c r="O1922" s="23" t="s">
        <v>5634</v>
      </c>
      <c r="P1922" s="23">
        <v>41465</v>
      </c>
      <c r="Q1922" s="36" t="s">
        <v>457</v>
      </c>
      <c r="R1922" s="23" t="s">
        <v>20351</v>
      </c>
      <c r="S1922" s="23" t="s">
        <v>18001</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18772</v>
      </c>
      <c r="I1923" s="3">
        <v>41449</v>
      </c>
      <c r="J1923" s="23" t="s">
        <v>18320</v>
      </c>
      <c r="K1923" s="23" t="s">
        <v>19622</v>
      </c>
      <c r="L1923" s="23" t="s">
        <v>18321</v>
      </c>
      <c r="M1923" s="23" t="s">
        <v>18322</v>
      </c>
      <c r="N1923" s="23" t="s">
        <v>20036</v>
      </c>
      <c r="O1923" s="23" t="s">
        <v>19419</v>
      </c>
      <c r="P1923" s="3">
        <v>41450</v>
      </c>
      <c r="Q1923" s="36" t="s">
        <v>19623</v>
      </c>
      <c r="R1923" s="23" t="s">
        <v>18761</v>
      </c>
      <c r="S1923" s="23" t="s">
        <v>18043</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19692</v>
      </c>
      <c r="I1924" s="3">
        <v>41436</v>
      </c>
      <c r="J1924" s="23" t="s">
        <v>18373</v>
      </c>
      <c r="K1924" s="23" t="s">
        <v>18374</v>
      </c>
      <c r="L1924" s="23" t="s">
        <v>18375</v>
      </c>
      <c r="M1924" s="23" t="s">
        <v>18376</v>
      </c>
      <c r="N1924" s="23" t="s">
        <v>19693</v>
      </c>
      <c r="O1924" s="23" t="s">
        <v>19656</v>
      </c>
      <c r="P1924" s="3">
        <v>41437</v>
      </c>
      <c r="Q1924" s="36" t="s">
        <v>457</v>
      </c>
      <c r="R1924" s="23" t="s">
        <v>19694</v>
      </c>
      <c r="S1924" s="23" t="s">
        <v>18044</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19695</v>
      </c>
      <c r="I1925" s="3">
        <v>41436</v>
      </c>
      <c r="J1925" s="23" t="s">
        <v>18377</v>
      </c>
      <c r="K1925" s="23" t="s">
        <v>18378</v>
      </c>
      <c r="L1925" s="23" t="s">
        <v>18379</v>
      </c>
      <c r="M1925" s="23" t="s">
        <v>18380</v>
      </c>
      <c r="N1925" s="23" t="s">
        <v>19696</v>
      </c>
      <c r="O1925" s="23" t="s">
        <v>19656</v>
      </c>
      <c r="P1925" s="3">
        <v>41436</v>
      </c>
      <c r="Q1925" s="36" t="s">
        <v>457</v>
      </c>
      <c r="R1925" s="23" t="s">
        <v>19697</v>
      </c>
      <c r="S1925" s="23" t="s">
        <v>18381</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19698</v>
      </c>
      <c r="I1926" s="3">
        <v>41435</v>
      </c>
      <c r="J1926" s="23" t="s">
        <v>18382</v>
      </c>
      <c r="K1926" s="23" t="s">
        <v>18383</v>
      </c>
      <c r="L1926" s="23" t="s">
        <v>18384</v>
      </c>
      <c r="M1926" s="23" t="s">
        <v>18385</v>
      </c>
      <c r="N1926" s="23" t="s">
        <v>19699</v>
      </c>
      <c r="O1926" s="23" t="s">
        <v>19358</v>
      </c>
      <c r="P1926" s="3">
        <v>41435</v>
      </c>
      <c r="Q1926" s="36" t="s">
        <v>457</v>
      </c>
      <c r="R1926" s="23" t="s">
        <v>19700</v>
      </c>
      <c r="S1926" s="23" t="s">
        <v>18050</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19316</v>
      </c>
      <c r="I1927" s="3">
        <v>41409</v>
      </c>
      <c r="J1927" s="23" t="s">
        <v>18386</v>
      </c>
      <c r="K1927" s="23" t="s">
        <v>18387</v>
      </c>
      <c r="L1927" s="23" t="s">
        <v>18388</v>
      </c>
      <c r="M1927" s="23" t="s">
        <v>18389</v>
      </c>
      <c r="N1927" s="23" t="s">
        <v>19317</v>
      </c>
      <c r="O1927" s="23" t="s">
        <v>4606</v>
      </c>
      <c r="P1927" s="3">
        <v>41417</v>
      </c>
      <c r="Q1927" s="36" t="s">
        <v>457</v>
      </c>
      <c r="R1927" s="23" t="s">
        <v>19318</v>
      </c>
      <c r="S1927" s="23" t="s">
        <v>18034</v>
      </c>
      <c r="T1927" s="23" t="s">
        <v>4010</v>
      </c>
      <c r="U1927" s="23" t="s">
        <v>18717</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19319</v>
      </c>
      <c r="I1928" s="3">
        <v>41409</v>
      </c>
      <c r="J1928" s="23" t="s">
        <v>18390</v>
      </c>
      <c r="K1928" s="23" t="s">
        <v>18391</v>
      </c>
      <c r="L1928" s="23" t="s">
        <v>18388</v>
      </c>
      <c r="M1928" s="23" t="s">
        <v>18392</v>
      </c>
      <c r="N1928" s="23" t="s">
        <v>19320</v>
      </c>
      <c r="O1928" s="23" t="s">
        <v>4606</v>
      </c>
      <c r="P1928" s="3">
        <v>41417</v>
      </c>
      <c r="Q1928" s="36" t="s">
        <v>457</v>
      </c>
      <c r="R1928" s="23" t="s">
        <v>19321</v>
      </c>
      <c r="S1928" s="23" t="s">
        <v>18035</v>
      </c>
      <c r="T1928" s="23" t="s">
        <v>4010</v>
      </c>
      <c r="U1928" s="23" t="s">
        <v>19322</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19323</v>
      </c>
      <c r="I1929" s="3">
        <v>41409</v>
      </c>
      <c r="J1929" s="23" t="s">
        <v>18393</v>
      </c>
      <c r="K1929" s="23" t="s">
        <v>18394</v>
      </c>
      <c r="L1929" s="23" t="s">
        <v>18388</v>
      </c>
      <c r="M1929" s="23" t="s">
        <v>18395</v>
      </c>
      <c r="N1929" s="23" t="s">
        <v>19324</v>
      </c>
      <c r="O1929" s="23" t="s">
        <v>15584</v>
      </c>
      <c r="P1929" s="3">
        <v>41417</v>
      </c>
      <c r="Q1929" s="36" t="s">
        <v>457</v>
      </c>
      <c r="R1929" s="23" t="s">
        <v>19325</v>
      </c>
      <c r="S1929" s="23" t="s">
        <v>18036</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19374</v>
      </c>
      <c r="I1930" s="3">
        <v>41418</v>
      </c>
      <c r="J1930" s="23" t="s">
        <v>18396</v>
      </c>
      <c r="K1930" s="23" t="s">
        <v>18397</v>
      </c>
      <c r="L1930" s="23" t="s">
        <v>18398</v>
      </c>
      <c r="M1930" s="23" t="s">
        <v>18399</v>
      </c>
      <c r="N1930" s="23" t="s">
        <v>19375</v>
      </c>
      <c r="O1930" s="23" t="s">
        <v>19358</v>
      </c>
      <c r="P1930" s="3">
        <v>41421</v>
      </c>
      <c r="Q1930" s="36" t="s">
        <v>457</v>
      </c>
      <c r="R1930" s="23" t="s">
        <v>19376</v>
      </c>
      <c r="S1930" s="23" t="s">
        <v>18039</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19599</v>
      </c>
      <c r="I1931" s="3">
        <v>41430</v>
      </c>
      <c r="J1931" s="23" t="s">
        <v>18400</v>
      </c>
      <c r="K1931" s="23" t="s">
        <v>18401</v>
      </c>
      <c r="L1931" s="23" t="s">
        <v>18402</v>
      </c>
      <c r="M1931" s="23" t="s">
        <v>18403</v>
      </c>
      <c r="N1931" s="23" t="s">
        <v>19600</v>
      </c>
      <c r="O1931" s="23" t="s">
        <v>19624</v>
      </c>
      <c r="P1931" s="3">
        <v>41430</v>
      </c>
      <c r="Q1931" s="36" t="s">
        <v>457</v>
      </c>
      <c r="R1931" s="23" t="s">
        <v>19601</v>
      </c>
      <c r="S1931" s="23" t="s">
        <v>18038</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19520</v>
      </c>
      <c r="I1932" s="3">
        <v>41430</v>
      </c>
      <c r="J1932" s="23" t="s">
        <v>18404</v>
      </c>
      <c r="K1932" s="23" t="s">
        <v>18405</v>
      </c>
      <c r="L1932" s="23" t="s">
        <v>18402</v>
      </c>
      <c r="M1932" s="23" t="s">
        <v>18406</v>
      </c>
      <c r="N1932" s="23" t="s">
        <v>19602</v>
      </c>
      <c r="O1932" s="23" t="s">
        <v>19593</v>
      </c>
      <c r="P1932" s="3">
        <v>41430</v>
      </c>
      <c r="Q1932" s="36" t="s">
        <v>457</v>
      </c>
      <c r="R1932" s="23" t="s">
        <v>19521</v>
      </c>
      <c r="S1932" s="23" t="s">
        <v>18037</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18407</v>
      </c>
      <c r="K1933" s="23" t="s">
        <v>18408</v>
      </c>
      <c r="L1933" s="23" t="s">
        <v>18409</v>
      </c>
      <c r="M1933" s="23" t="s">
        <v>18410</v>
      </c>
      <c r="N1933" s="23" t="s">
        <v>457</v>
      </c>
      <c r="O1933" s="23" t="s">
        <v>457</v>
      </c>
      <c r="P1933" s="23" t="s">
        <v>457</v>
      </c>
      <c r="Q1933" s="36" t="s">
        <v>20298</v>
      </c>
      <c r="R1933" s="23" t="s">
        <v>457</v>
      </c>
      <c r="S1933" s="23" t="s">
        <v>18040</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19522</v>
      </c>
      <c r="I1934" s="3">
        <v>41429</v>
      </c>
      <c r="J1934" s="23" t="s">
        <v>18411</v>
      </c>
      <c r="K1934" s="23" t="s">
        <v>18412</v>
      </c>
      <c r="L1934" s="23" t="s">
        <v>18413</v>
      </c>
      <c r="M1934" s="23" t="s">
        <v>18414</v>
      </c>
      <c r="N1934" s="23" t="s">
        <v>19523</v>
      </c>
      <c r="O1934" s="23" t="s">
        <v>19358</v>
      </c>
      <c r="P1934" s="3">
        <v>41429</v>
      </c>
      <c r="Q1934" s="36" t="s">
        <v>457</v>
      </c>
      <c r="R1934" s="23" t="s">
        <v>19524</v>
      </c>
      <c r="S1934" s="23" t="s">
        <v>18041</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20176</v>
      </c>
      <c r="I1935" s="3">
        <v>41409</v>
      </c>
      <c r="J1935" s="23" t="s">
        <v>18415</v>
      </c>
      <c r="K1935" s="23" t="s">
        <v>18416</v>
      </c>
      <c r="L1935" s="23" t="s">
        <v>4511</v>
      </c>
      <c r="M1935" s="23" t="s">
        <v>18417</v>
      </c>
      <c r="N1935" s="23" t="s">
        <v>20177</v>
      </c>
      <c r="O1935" s="23" t="s">
        <v>20178</v>
      </c>
      <c r="P1935" s="3">
        <v>41453</v>
      </c>
      <c r="Q1935" s="36" t="s">
        <v>457</v>
      </c>
      <c r="R1935" s="23" t="s">
        <v>20179</v>
      </c>
      <c r="S1935" s="23" t="s">
        <v>17954</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20180</v>
      </c>
      <c r="I1936" s="3">
        <v>41409</v>
      </c>
      <c r="J1936" s="23" t="s">
        <v>18418</v>
      </c>
      <c r="K1936" s="23" t="s">
        <v>18419</v>
      </c>
      <c r="L1936" s="23" t="s">
        <v>4511</v>
      </c>
      <c r="M1936" s="23" t="s">
        <v>18417</v>
      </c>
      <c r="N1936" s="23" t="s">
        <v>20613</v>
      </c>
      <c r="O1936" s="23" t="s">
        <v>17754</v>
      </c>
      <c r="P1936" s="23">
        <v>41512</v>
      </c>
      <c r="Q1936" s="36" t="s">
        <v>457</v>
      </c>
      <c r="R1936" s="23" t="s">
        <v>20181</v>
      </c>
      <c r="S1936" s="23" t="s">
        <v>17955</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19809</v>
      </c>
      <c r="I1937" s="3">
        <v>41408</v>
      </c>
      <c r="J1937" s="23" t="s">
        <v>18420</v>
      </c>
      <c r="K1937" s="23" t="s">
        <v>18421</v>
      </c>
      <c r="L1937" s="23" t="s">
        <v>4321</v>
      </c>
      <c r="M1937" s="23" t="s">
        <v>18422</v>
      </c>
      <c r="N1937" s="23" t="s">
        <v>19810</v>
      </c>
      <c r="O1937" s="23" t="s">
        <v>3850</v>
      </c>
      <c r="P1937" s="3">
        <v>41444</v>
      </c>
      <c r="Q1937" s="36" t="s">
        <v>457</v>
      </c>
      <c r="R1937" s="23" t="s">
        <v>19811</v>
      </c>
      <c r="S1937" s="23" t="s">
        <v>17989</v>
      </c>
      <c r="T1937" s="23" t="s">
        <v>14881</v>
      </c>
      <c r="U1937" s="23" t="s">
        <v>19812</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20182</v>
      </c>
      <c r="I1938" s="3">
        <v>41408</v>
      </c>
      <c r="J1938" s="23" t="s">
        <v>18423</v>
      </c>
      <c r="K1938" s="23" t="s">
        <v>18424</v>
      </c>
      <c r="L1938" s="23" t="s">
        <v>4321</v>
      </c>
      <c r="M1938" s="23" t="s">
        <v>18425</v>
      </c>
      <c r="N1938" s="23" t="s">
        <v>20183</v>
      </c>
      <c r="O1938" s="23" t="s">
        <v>19726</v>
      </c>
      <c r="P1938" s="3">
        <v>41453</v>
      </c>
      <c r="Q1938" s="36" t="s">
        <v>457</v>
      </c>
      <c r="R1938" s="23" t="s">
        <v>20184</v>
      </c>
      <c r="S1938" s="23" t="s">
        <v>17990</v>
      </c>
      <c r="T1938" s="23" t="s">
        <v>14881</v>
      </c>
      <c r="U1938" s="23" t="s">
        <v>18372</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19745</v>
      </c>
      <c r="I1939" s="3">
        <v>41408</v>
      </c>
      <c r="J1939" s="23" t="s">
        <v>18426</v>
      </c>
      <c r="K1939" s="23" t="s">
        <v>18427</v>
      </c>
      <c r="L1939" s="23" t="s">
        <v>4321</v>
      </c>
      <c r="M1939" s="23" t="s">
        <v>18428</v>
      </c>
      <c r="N1939" s="23" t="s">
        <v>19813</v>
      </c>
      <c r="O1939" s="23" t="s">
        <v>3850</v>
      </c>
      <c r="P1939" s="3">
        <v>41443</v>
      </c>
      <c r="Q1939" s="36" t="s">
        <v>457</v>
      </c>
      <c r="R1939" s="23" t="s">
        <v>19746</v>
      </c>
      <c r="S1939" s="23" t="s">
        <v>17991</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19701</v>
      </c>
      <c r="I1940" s="3">
        <v>41408</v>
      </c>
      <c r="J1940" s="23" t="s">
        <v>18429</v>
      </c>
      <c r="K1940" s="23" t="s">
        <v>18430</v>
      </c>
      <c r="L1940" s="23" t="s">
        <v>4321</v>
      </c>
      <c r="M1940" s="23" t="s">
        <v>18422</v>
      </c>
      <c r="N1940" s="23" t="s">
        <v>19747</v>
      </c>
      <c r="O1940" s="23" t="s">
        <v>1855</v>
      </c>
      <c r="P1940" s="3">
        <v>41438</v>
      </c>
      <c r="Q1940" s="36" t="s">
        <v>457</v>
      </c>
      <c r="R1940" s="23" t="s">
        <v>19702</v>
      </c>
      <c r="S1940" s="23" t="s">
        <v>17992</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19703</v>
      </c>
      <c r="I1941" s="3">
        <v>41408</v>
      </c>
      <c r="J1941" s="23" t="s">
        <v>18431</v>
      </c>
      <c r="K1941" s="23" t="s">
        <v>18432</v>
      </c>
      <c r="L1941" s="23" t="s">
        <v>4321</v>
      </c>
      <c r="M1941" s="23" t="s">
        <v>18425</v>
      </c>
      <c r="N1941" s="23" t="s">
        <v>19704</v>
      </c>
      <c r="O1941" s="23" t="s">
        <v>1855</v>
      </c>
      <c r="P1941" s="3">
        <v>41437</v>
      </c>
      <c r="Q1941" s="36" t="s">
        <v>457</v>
      </c>
      <c r="R1941" s="23" t="s">
        <v>19705</v>
      </c>
      <c r="S1941" s="23" t="s">
        <v>17993</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19625</v>
      </c>
      <c r="I1942" s="3">
        <v>41408</v>
      </c>
      <c r="J1942" s="23" t="s">
        <v>18433</v>
      </c>
      <c r="K1942" s="23" t="s">
        <v>18434</v>
      </c>
      <c r="L1942" s="23" t="s">
        <v>4321</v>
      </c>
      <c r="M1942" s="23" t="s">
        <v>18425</v>
      </c>
      <c r="N1942" s="23" t="s">
        <v>19706</v>
      </c>
      <c r="O1942" s="23" t="s">
        <v>1855</v>
      </c>
      <c r="P1942" s="3">
        <v>41436</v>
      </c>
      <c r="Q1942" s="36" t="s">
        <v>457</v>
      </c>
      <c r="R1942" s="23" t="s">
        <v>19626</v>
      </c>
      <c r="S1942" s="23" t="s">
        <v>17994</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19867</v>
      </c>
      <c r="I1943" s="3">
        <v>41408</v>
      </c>
      <c r="J1943" s="23" t="s">
        <v>18435</v>
      </c>
      <c r="K1943" s="23" t="s">
        <v>18436</v>
      </c>
      <c r="L1943" s="23" t="s">
        <v>4321</v>
      </c>
      <c r="M1943" s="23" t="s">
        <v>18437</v>
      </c>
      <c r="N1943" s="23" t="s">
        <v>19868</v>
      </c>
      <c r="O1943" s="23" t="s">
        <v>11541</v>
      </c>
      <c r="P1943" s="3">
        <v>41444</v>
      </c>
      <c r="Q1943" s="36" t="s">
        <v>457</v>
      </c>
      <c r="R1943" s="23" t="s">
        <v>19869</v>
      </c>
      <c r="S1943" s="23" t="s">
        <v>17995</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19870</v>
      </c>
      <c r="I1944" s="3">
        <v>41444</v>
      </c>
      <c r="J1944" s="23" t="s">
        <v>18438</v>
      </c>
      <c r="K1944" s="23" t="s">
        <v>18439</v>
      </c>
      <c r="L1944" s="23" t="s">
        <v>4321</v>
      </c>
      <c r="M1944" s="23" t="s">
        <v>18422</v>
      </c>
      <c r="N1944" s="23" t="s">
        <v>19871</v>
      </c>
      <c r="O1944" s="23" t="s">
        <v>3850</v>
      </c>
      <c r="P1944" s="3">
        <v>41446</v>
      </c>
      <c r="Q1944" s="36" t="s">
        <v>457</v>
      </c>
      <c r="R1944" s="23" t="s">
        <v>19872</v>
      </c>
      <c r="S1944" s="23" t="s">
        <v>17996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20185</v>
      </c>
      <c r="I1945" s="3">
        <v>41408</v>
      </c>
      <c r="J1945" s="23" t="s">
        <v>18440</v>
      </c>
      <c r="K1945" s="23" t="s">
        <v>18441</v>
      </c>
      <c r="L1945" s="23" t="s">
        <v>4321</v>
      </c>
      <c r="M1945" s="23" t="s">
        <v>18437</v>
      </c>
      <c r="N1945" s="23" t="s">
        <v>20186</v>
      </c>
      <c r="O1945" s="23" t="s">
        <v>19726</v>
      </c>
      <c r="P1945" s="3">
        <v>41453</v>
      </c>
      <c r="Q1945" s="36" t="s">
        <v>457</v>
      </c>
      <c r="R1945" s="23" t="s">
        <v>20187</v>
      </c>
      <c r="S1945" s="23" t="s">
        <v>17997</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19873</v>
      </c>
      <c r="I1946" s="3">
        <v>41408</v>
      </c>
      <c r="J1946" s="23" t="s">
        <v>18442</v>
      </c>
      <c r="K1946" s="23" t="s">
        <v>18443</v>
      </c>
      <c r="L1946" s="23" t="s">
        <v>4321</v>
      </c>
      <c r="M1946" s="23" t="s">
        <v>18428</v>
      </c>
      <c r="N1946" s="23" t="s">
        <v>19874</v>
      </c>
      <c r="O1946" s="23" t="s">
        <v>3850</v>
      </c>
      <c r="P1946" s="3">
        <v>41446</v>
      </c>
      <c r="Q1946" s="36" t="s">
        <v>457</v>
      </c>
      <c r="R1946" s="23" t="s">
        <v>19875</v>
      </c>
      <c r="S1946" s="23" t="s">
        <v>17998</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19748</v>
      </c>
      <c r="I1947" s="3">
        <v>41408</v>
      </c>
      <c r="J1947" s="23" t="s">
        <v>18444</v>
      </c>
      <c r="K1947" s="23" t="s">
        <v>18445</v>
      </c>
      <c r="L1947" s="23" t="s">
        <v>4321</v>
      </c>
      <c r="M1947" s="23" t="s">
        <v>18425</v>
      </c>
      <c r="N1947" s="23" t="s">
        <v>19749</v>
      </c>
      <c r="O1947" s="23" t="s">
        <v>19726</v>
      </c>
      <c r="P1947" s="3">
        <v>41438</v>
      </c>
      <c r="Q1947" s="36" t="s">
        <v>457</v>
      </c>
      <c r="R1947" s="23" t="s">
        <v>17999</v>
      </c>
      <c r="S1947" s="23" t="s">
        <v>17999</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20244</v>
      </c>
      <c r="I1948" s="3">
        <v>41408</v>
      </c>
      <c r="J1948" s="23" t="s">
        <v>18446</v>
      </c>
      <c r="K1948" s="23" t="s">
        <v>18447</v>
      </c>
      <c r="L1948" s="23" t="s">
        <v>4321</v>
      </c>
      <c r="M1948" s="23" t="s">
        <v>18448</v>
      </c>
      <c r="N1948" s="23" t="s">
        <v>20299</v>
      </c>
      <c r="O1948" s="23" t="s">
        <v>11541</v>
      </c>
      <c r="P1948" s="23">
        <v>41458</v>
      </c>
      <c r="Q1948" s="36" t="s">
        <v>457</v>
      </c>
      <c r="R1948" s="23" t="s">
        <v>20245</v>
      </c>
      <c r="S1948" s="23" t="s">
        <v>18000</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18718</v>
      </c>
      <c r="I1949" s="3">
        <v>41409</v>
      </c>
      <c r="J1949" s="23" t="s">
        <v>18449</v>
      </c>
      <c r="K1949" s="23" t="s">
        <v>18450</v>
      </c>
      <c r="L1949" s="23" t="s">
        <v>8800</v>
      </c>
      <c r="M1949" s="23" t="s">
        <v>18451</v>
      </c>
      <c r="N1949" s="23" t="s">
        <v>18719</v>
      </c>
      <c r="O1949" s="23" t="s">
        <v>12684</v>
      </c>
      <c r="P1949" s="3">
        <v>41409</v>
      </c>
      <c r="Q1949" s="36" t="s">
        <v>457</v>
      </c>
      <c r="R1949" s="23" t="s">
        <v>18720</v>
      </c>
      <c r="S1949" s="23" t="s">
        <v>18046</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19326</v>
      </c>
      <c r="I1950" s="3">
        <v>41415</v>
      </c>
      <c r="J1950" s="23" t="s">
        <v>18452</v>
      </c>
      <c r="K1950" s="23" t="s">
        <v>18453</v>
      </c>
      <c r="L1950" s="23" t="s">
        <v>4658</v>
      </c>
      <c r="M1950" s="23" t="s">
        <v>18454</v>
      </c>
      <c r="N1950" s="23" t="s">
        <v>19327</v>
      </c>
      <c r="O1950" s="23" t="s">
        <v>19328</v>
      </c>
      <c r="P1950" s="3">
        <v>41415</v>
      </c>
      <c r="Q1950" s="36" t="s">
        <v>457</v>
      </c>
      <c r="R1950" s="23" t="s">
        <v>19329</v>
      </c>
      <c r="S1950" s="23" t="s">
        <v>18053</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19525</v>
      </c>
      <c r="I1951" s="3">
        <v>41429</v>
      </c>
      <c r="J1951" s="23" t="s">
        <v>18455</v>
      </c>
      <c r="K1951" s="23" t="s">
        <v>18456</v>
      </c>
      <c r="L1951" s="23" t="s">
        <v>5492</v>
      </c>
      <c r="M1951" s="23" t="s">
        <v>18457</v>
      </c>
      <c r="N1951" s="23" t="s">
        <v>19526</v>
      </c>
      <c r="O1951" s="23" t="s">
        <v>19527</v>
      </c>
      <c r="P1951" s="3">
        <v>41429</v>
      </c>
      <c r="Q1951" s="36" t="s">
        <v>457</v>
      </c>
      <c r="R1951" s="23" t="s">
        <v>19528</v>
      </c>
      <c r="S1951" s="23" t="s">
        <v>18045</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18721</v>
      </c>
      <c r="I1952" s="3">
        <v>41408</v>
      </c>
      <c r="J1952" s="23" t="s">
        <v>18458</v>
      </c>
      <c r="K1952" s="23" t="s">
        <v>18459</v>
      </c>
      <c r="L1952" s="23" t="s">
        <v>18221</v>
      </c>
      <c r="M1952" s="23" t="s">
        <v>18460</v>
      </c>
      <c r="N1952" s="23" t="s">
        <v>18722</v>
      </c>
      <c r="O1952" s="23" t="s">
        <v>12758</v>
      </c>
      <c r="P1952" s="3">
        <v>41409</v>
      </c>
      <c r="Q1952" s="36" t="s">
        <v>457</v>
      </c>
      <c r="R1952" s="23" t="s">
        <v>18723</v>
      </c>
      <c r="S1952" s="23" t="s">
        <v>17978</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19814</v>
      </c>
      <c r="I1953" s="3">
        <v>41443</v>
      </c>
      <c r="J1953" s="23" t="s">
        <v>18461</v>
      </c>
      <c r="K1953" s="23" t="s">
        <v>18462</v>
      </c>
      <c r="L1953" s="23" t="s">
        <v>18463</v>
      </c>
      <c r="M1953" s="23" t="s">
        <v>18464</v>
      </c>
      <c r="N1953" s="23" t="s">
        <v>19815</v>
      </c>
      <c r="O1953" s="23" t="s">
        <v>6151</v>
      </c>
      <c r="P1953" s="3">
        <v>41443</v>
      </c>
      <c r="Q1953" s="36" t="s">
        <v>457</v>
      </c>
      <c r="R1953" s="23" t="s">
        <v>19816</v>
      </c>
      <c r="S1953" s="23" t="s">
        <v>18021</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19750</v>
      </c>
      <c r="I1954" s="3">
        <v>41439</v>
      </c>
      <c r="J1954" s="23" t="s">
        <v>18461</v>
      </c>
      <c r="K1954" s="23" t="s">
        <v>18465</v>
      </c>
      <c r="L1954" s="23" t="s">
        <v>18466</v>
      </c>
      <c r="M1954" s="23" t="s">
        <v>18464</v>
      </c>
      <c r="N1954" s="23" t="s">
        <v>19751</v>
      </c>
      <c r="O1954" s="23" t="s">
        <v>4606</v>
      </c>
      <c r="P1954" s="3">
        <v>41438</v>
      </c>
      <c r="Q1954" s="36" t="s">
        <v>457</v>
      </c>
      <c r="R1954" s="23" t="s">
        <v>4098</v>
      </c>
      <c r="S1954" s="23" t="s">
        <v>18022</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20037</v>
      </c>
      <c r="I1955" s="3">
        <v>41450</v>
      </c>
      <c r="J1955" s="23" t="s">
        <v>18467</v>
      </c>
      <c r="K1955" s="23" t="s">
        <v>18468</v>
      </c>
      <c r="L1955" s="23" t="s">
        <v>18463</v>
      </c>
      <c r="M1955" s="23" t="s">
        <v>18469</v>
      </c>
      <c r="N1955" s="23" t="s">
        <v>20188</v>
      </c>
      <c r="O1955" s="23" t="s">
        <v>20189</v>
      </c>
      <c r="P1955" s="3">
        <v>41452</v>
      </c>
      <c r="Q1955" s="36" t="s">
        <v>457</v>
      </c>
      <c r="R1955" s="23" t="s">
        <v>20038</v>
      </c>
      <c r="S1955" s="23" t="s">
        <v>18023</v>
      </c>
      <c r="T1955" s="23" t="s">
        <v>14881</v>
      </c>
      <c r="U1955" s="23" t="s">
        <v>20190</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19876</v>
      </c>
      <c r="I1956" s="3">
        <v>41445</v>
      </c>
      <c r="J1956" s="23" t="s">
        <v>18470</v>
      </c>
      <c r="K1956" s="23" t="s">
        <v>18471</v>
      </c>
      <c r="L1956" s="23" t="s">
        <v>18463</v>
      </c>
      <c r="M1956" s="23" t="s">
        <v>18472</v>
      </c>
      <c r="N1956" s="23" t="s">
        <v>19877</v>
      </c>
      <c r="O1956" s="23" t="s">
        <v>4606</v>
      </c>
      <c r="P1956" s="3">
        <v>41449</v>
      </c>
      <c r="Q1956" s="36" t="s">
        <v>457</v>
      </c>
      <c r="R1956" s="23" t="s">
        <v>19878</v>
      </c>
      <c r="S1956" s="23" t="s">
        <v>18024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20039</v>
      </c>
      <c r="I1957" s="3">
        <v>41450</v>
      </c>
      <c r="J1957" s="23" t="s">
        <v>18461</v>
      </c>
      <c r="K1957" s="23" t="s">
        <v>18473</v>
      </c>
      <c r="L1957" s="23" t="s">
        <v>18463</v>
      </c>
      <c r="M1957" s="23" t="s">
        <v>18474</v>
      </c>
      <c r="N1957" s="23" t="s">
        <v>20040</v>
      </c>
      <c r="O1957" s="23" t="s">
        <v>4606</v>
      </c>
      <c r="P1957" s="3">
        <v>41452</v>
      </c>
      <c r="Q1957" s="36" t="s">
        <v>457</v>
      </c>
      <c r="R1957" s="23" t="s">
        <v>20041</v>
      </c>
      <c r="S1957" s="23" t="s">
        <v>18475</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19879</v>
      </c>
      <c r="I1958" s="3">
        <v>41444</v>
      </c>
      <c r="J1958" s="23" t="s">
        <v>18461</v>
      </c>
      <c r="K1958" s="23" t="s">
        <v>18476</v>
      </c>
      <c r="L1958" s="23" t="s">
        <v>18463</v>
      </c>
      <c r="M1958" s="23" t="s">
        <v>18464</v>
      </c>
      <c r="N1958" s="23" t="s">
        <v>19880</v>
      </c>
      <c r="O1958" s="23" t="s">
        <v>4606</v>
      </c>
      <c r="P1958" s="3">
        <v>41445</v>
      </c>
      <c r="Q1958" s="36" t="s">
        <v>457</v>
      </c>
      <c r="R1958" s="23" t="s">
        <v>19881</v>
      </c>
      <c r="S1958" s="23" t="s">
        <v>18477</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20042</v>
      </c>
      <c r="I1959" s="3">
        <v>41450</v>
      </c>
      <c r="J1959" s="23" t="s">
        <v>18478</v>
      </c>
      <c r="K1959" s="23" t="s">
        <v>18479</v>
      </c>
      <c r="L1959" s="23" t="s">
        <v>18463</v>
      </c>
      <c r="M1959" s="23" t="s">
        <v>18480</v>
      </c>
      <c r="N1959" s="23" t="s">
        <v>20043</v>
      </c>
      <c r="O1959" s="23" t="s">
        <v>20044</v>
      </c>
      <c r="P1959" s="3">
        <v>41452</v>
      </c>
      <c r="Q1959" s="36" t="s">
        <v>457</v>
      </c>
      <c r="R1959" s="23" t="s">
        <v>20045</v>
      </c>
      <c r="S1959" s="23" t="s">
        <v>18481</v>
      </c>
      <c r="T1959" s="23" t="s">
        <v>4010</v>
      </c>
      <c r="U1959" s="23" t="s">
        <v>20046</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19882</v>
      </c>
      <c r="I1960" s="3">
        <v>41444</v>
      </c>
      <c r="J1960" s="23" t="s">
        <v>18461</v>
      </c>
      <c r="K1960" s="23" t="s">
        <v>18482</v>
      </c>
      <c r="L1960" s="23" t="s">
        <v>18463</v>
      </c>
      <c r="M1960" s="23" t="s">
        <v>18483</v>
      </c>
      <c r="N1960" s="23" t="s">
        <v>19883</v>
      </c>
      <c r="O1960" s="23" t="s">
        <v>4606</v>
      </c>
      <c r="P1960" s="3">
        <v>41444</v>
      </c>
      <c r="Q1960" s="36" t="s">
        <v>457</v>
      </c>
      <c r="R1960" s="23" t="s">
        <v>19884</v>
      </c>
      <c r="S1960" s="23" t="s">
        <v>18484</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20047</v>
      </c>
      <c r="I1961" s="3">
        <v>41450</v>
      </c>
      <c r="J1961" s="23" t="s">
        <v>18485</v>
      </c>
      <c r="K1961" s="23" t="s">
        <v>18468</v>
      </c>
      <c r="L1961" s="23" t="s">
        <v>18463</v>
      </c>
      <c r="M1961" s="23" t="s">
        <v>18483</v>
      </c>
      <c r="N1961" s="23" t="s">
        <v>20048</v>
      </c>
      <c r="O1961" s="23" t="s">
        <v>19936</v>
      </c>
      <c r="P1961" s="3">
        <v>41452</v>
      </c>
      <c r="Q1961" s="36" t="s">
        <v>457</v>
      </c>
      <c r="R1961" s="23" t="s">
        <v>20049</v>
      </c>
      <c r="S1961" s="23" t="s">
        <v>18486</v>
      </c>
      <c r="T1961" s="23" t="s">
        <v>14881</v>
      </c>
      <c r="U1961" s="23" t="s">
        <v>18372</v>
      </c>
      <c r="V1961" s="23">
        <v>17</v>
      </c>
      <c r="W1961" s="23">
        <v>17</v>
      </c>
      <c r="X1961" s="23">
        <v>1</v>
      </c>
      <c r="Y1961" s="23">
        <v>42</v>
      </c>
      <c r="Z1961" s="23">
        <v>0</v>
      </c>
      <c r="AA1961" s="23">
        <v>54</v>
      </c>
      <c r="AB1961" s="23" t="s">
        <v>457</v>
      </c>
      <c r="AC1961" s="23" t="s">
        <v>457</v>
      </c>
      <c r="AD1961" s="23" t="s">
        <v>457</v>
      </c>
    </row>
    <row r="1962" spans="1:30" s="23" customFormat="1" ht="165">
      <c r="A1962" s="23" t="s">
        <v>19529</v>
      </c>
      <c r="B1962" s="23">
        <v>5343</v>
      </c>
      <c r="C1962" s="3">
        <v>41409</v>
      </c>
      <c r="D1962" s="3">
        <v>41454</v>
      </c>
      <c r="E1962" s="23" t="s">
        <v>1465</v>
      </c>
      <c r="F1962" s="23" t="s">
        <v>14130</v>
      </c>
      <c r="G1962" s="23" t="s">
        <v>7731</v>
      </c>
      <c r="H1962" s="23" t="s">
        <v>457</v>
      </c>
      <c r="I1962" s="23" t="s">
        <v>457</v>
      </c>
      <c r="J1962" s="23" t="s">
        <v>18724</v>
      </c>
      <c r="K1962" s="23" t="s">
        <v>18725</v>
      </c>
      <c r="L1962" s="23" t="s">
        <v>7734</v>
      </c>
      <c r="M1962" s="23" t="s">
        <v>18726</v>
      </c>
      <c r="N1962" s="23" t="s">
        <v>457</v>
      </c>
      <c r="O1962" s="23" t="s">
        <v>457</v>
      </c>
      <c r="P1962" s="23" t="s">
        <v>457</v>
      </c>
      <c r="Q1962" s="36" t="s">
        <v>19530</v>
      </c>
      <c r="R1962" s="23" t="s">
        <v>457</v>
      </c>
      <c r="S1962" s="23" t="s">
        <v>18727</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18728</v>
      </c>
      <c r="K1963" s="23" t="s">
        <v>18729</v>
      </c>
      <c r="L1963" s="23" t="s">
        <v>18730</v>
      </c>
      <c r="M1963" s="23" t="s">
        <v>18731</v>
      </c>
      <c r="N1963" s="23" t="s">
        <v>457</v>
      </c>
      <c r="O1963" s="23" t="s">
        <v>457</v>
      </c>
      <c r="P1963" s="23" t="s">
        <v>457</v>
      </c>
      <c r="Q1963" s="36" t="s">
        <v>20455</v>
      </c>
      <c r="R1963" s="23" t="s">
        <v>457</v>
      </c>
      <c r="S1963" s="23" t="s">
        <v>18732</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20191</v>
      </c>
      <c r="I1964" s="3">
        <v>41452</v>
      </c>
      <c r="J1964" s="23" t="s">
        <v>18733</v>
      </c>
      <c r="K1964" s="23" t="s">
        <v>20192</v>
      </c>
      <c r="L1964" s="23" t="s">
        <v>18734</v>
      </c>
      <c r="M1964" s="23" t="s">
        <v>18735</v>
      </c>
      <c r="N1964" s="23" t="s">
        <v>20193</v>
      </c>
      <c r="O1964" s="23" t="s">
        <v>20194</v>
      </c>
      <c r="P1964" s="3">
        <v>41453</v>
      </c>
      <c r="Q1964" s="36" t="s">
        <v>457</v>
      </c>
      <c r="R1964" s="23" t="s">
        <v>20195</v>
      </c>
      <c r="S1964" s="23" t="s">
        <v>18736</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20300</v>
      </c>
      <c r="I1965" s="23">
        <v>41458</v>
      </c>
      <c r="J1965" s="23" t="s">
        <v>18737</v>
      </c>
      <c r="K1965" s="23" t="s">
        <v>18738</v>
      </c>
      <c r="L1965" s="23" t="s">
        <v>18739</v>
      </c>
      <c r="M1965" s="23">
        <v>3388335791</v>
      </c>
      <c r="N1965" s="23" t="s">
        <v>20301</v>
      </c>
      <c r="O1965" s="23" t="s">
        <v>4897</v>
      </c>
      <c r="P1965" s="23">
        <v>41459</v>
      </c>
      <c r="Q1965" s="36" t="s">
        <v>457</v>
      </c>
      <c r="R1965" s="23" t="s">
        <v>20302</v>
      </c>
      <c r="S1965" s="23" t="s">
        <v>18740</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20196</v>
      </c>
      <c r="I1966" s="3">
        <v>41451</v>
      </c>
      <c r="J1966" s="23" t="s">
        <v>18741</v>
      </c>
      <c r="K1966" s="23" t="s">
        <v>18742</v>
      </c>
      <c r="L1966" s="23" t="s">
        <v>4594</v>
      </c>
      <c r="M1966" s="23" t="s">
        <v>18743</v>
      </c>
      <c r="N1966" s="23" t="s">
        <v>20197</v>
      </c>
      <c r="O1966" s="23" t="s">
        <v>20198</v>
      </c>
      <c r="P1966" s="3">
        <v>41453</v>
      </c>
      <c r="Q1966" s="36" t="s">
        <v>457</v>
      </c>
      <c r="R1966" s="23" t="s">
        <v>20199</v>
      </c>
      <c r="S1966" s="23" t="s">
        <v>18744</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19458</v>
      </c>
      <c r="I1967" s="3">
        <v>41423</v>
      </c>
      <c r="J1967" s="23" t="s">
        <v>18745</v>
      </c>
      <c r="K1967" s="23" t="s">
        <v>18746</v>
      </c>
      <c r="L1967" s="23" t="s">
        <v>4382</v>
      </c>
      <c r="M1967" s="23" t="s">
        <v>18747</v>
      </c>
      <c r="N1967" s="23" t="s">
        <v>19459</v>
      </c>
      <c r="O1967" s="23" t="s">
        <v>19414</v>
      </c>
      <c r="P1967" s="3">
        <v>41423</v>
      </c>
      <c r="Q1967" s="36" t="s">
        <v>457</v>
      </c>
      <c r="R1967" s="23" t="s">
        <v>19460</v>
      </c>
      <c r="S1967" s="23" t="s">
        <v>18748</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19461</v>
      </c>
      <c r="I1968" s="3">
        <v>41423</v>
      </c>
      <c r="J1968" s="23" t="s">
        <v>18745</v>
      </c>
      <c r="K1968" s="23" t="s">
        <v>18773</v>
      </c>
      <c r="L1968" s="23" t="s">
        <v>4382</v>
      </c>
      <c r="M1968" s="23" t="s">
        <v>18774</v>
      </c>
      <c r="N1968" s="23" t="s">
        <v>19462</v>
      </c>
      <c r="O1968" s="23" t="s">
        <v>19419</v>
      </c>
      <c r="P1968" s="3">
        <v>41423</v>
      </c>
      <c r="Q1968" s="36" t="s">
        <v>457</v>
      </c>
      <c r="R1968" s="23" t="s">
        <v>19463</v>
      </c>
      <c r="S1968" s="23" t="s">
        <v>18775</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19377</v>
      </c>
      <c r="I1969" s="3">
        <v>41418</v>
      </c>
      <c r="J1969" s="23" t="s">
        <v>18776</v>
      </c>
      <c r="K1969" s="23" t="s">
        <v>18777</v>
      </c>
      <c r="L1969" s="23" t="s">
        <v>18778</v>
      </c>
      <c r="M1969" s="23" t="s">
        <v>18779</v>
      </c>
      <c r="N1969" s="23" t="s">
        <v>19378</v>
      </c>
      <c r="O1969" s="23" t="s">
        <v>12026</v>
      </c>
      <c r="P1969" s="3">
        <v>41422</v>
      </c>
      <c r="Q1969" s="36" t="s">
        <v>457</v>
      </c>
      <c r="R1969" s="23" t="s">
        <v>19379</v>
      </c>
      <c r="S1969" s="23" t="s">
        <v>18780</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19885</v>
      </c>
      <c r="I1970" s="3">
        <v>41428</v>
      </c>
      <c r="J1970" s="23" t="s">
        <v>18781</v>
      </c>
      <c r="K1970" s="23" t="s">
        <v>18782</v>
      </c>
      <c r="L1970" s="23" t="s">
        <v>18783</v>
      </c>
      <c r="M1970" s="23" t="s">
        <v>18784</v>
      </c>
      <c r="N1970" s="23" t="s">
        <v>20050</v>
      </c>
      <c r="O1970" s="23" t="s">
        <v>19356</v>
      </c>
      <c r="P1970" s="3">
        <v>41449</v>
      </c>
      <c r="Q1970" s="36" t="s">
        <v>457</v>
      </c>
      <c r="R1970" s="23" t="s">
        <v>19886</v>
      </c>
      <c r="S1970" s="23" t="s">
        <v>18785</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20051</v>
      </c>
      <c r="I1971" s="3">
        <v>41428</v>
      </c>
      <c r="J1971" s="23" t="s">
        <v>18786</v>
      </c>
      <c r="K1971" s="23" t="s">
        <v>18787</v>
      </c>
      <c r="L1971" s="23" t="s">
        <v>18783</v>
      </c>
      <c r="M1971" s="23" t="s">
        <v>18788</v>
      </c>
      <c r="N1971" s="23" t="s">
        <v>20052</v>
      </c>
      <c r="O1971" s="23" t="s">
        <v>19827</v>
      </c>
      <c r="P1971" s="3">
        <v>41450</v>
      </c>
      <c r="Q1971" s="36" t="s">
        <v>457</v>
      </c>
      <c r="R1971" s="23" t="s">
        <v>20053</v>
      </c>
      <c r="S1971" s="23" t="s">
        <v>18789</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20054</v>
      </c>
      <c r="I1972" s="3">
        <v>41428</v>
      </c>
      <c r="J1972" s="23" t="s">
        <v>18786</v>
      </c>
      <c r="K1972" s="23" t="s">
        <v>18790</v>
      </c>
      <c r="L1972" s="23" t="s">
        <v>18791</v>
      </c>
      <c r="M1972" s="23" t="s">
        <v>18788</v>
      </c>
      <c r="N1972" s="23" t="s">
        <v>20055</v>
      </c>
      <c r="O1972" s="23" t="s">
        <v>19933</v>
      </c>
      <c r="P1972" s="3">
        <v>41449</v>
      </c>
      <c r="Q1972" s="36" t="s">
        <v>457</v>
      </c>
      <c r="R1972" s="23" t="s">
        <v>20056</v>
      </c>
      <c r="S1972" s="23" t="s">
        <v>18792</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20200</v>
      </c>
      <c r="B1973" s="23">
        <v>5436</v>
      </c>
      <c r="C1973" s="3">
        <v>41409</v>
      </c>
      <c r="D1973" s="3">
        <v>41454</v>
      </c>
      <c r="E1973" s="23" t="s">
        <v>1381</v>
      </c>
      <c r="F1973" s="23" t="s">
        <v>1319</v>
      </c>
      <c r="G1973" s="23" t="s">
        <v>13751</v>
      </c>
      <c r="H1973" s="23" t="s">
        <v>457</v>
      </c>
      <c r="I1973" s="3">
        <v>41428</v>
      </c>
      <c r="J1973" s="23" t="s">
        <v>18786</v>
      </c>
      <c r="K1973" s="23" t="s">
        <v>18793</v>
      </c>
      <c r="L1973" s="23" t="s">
        <v>18783</v>
      </c>
      <c r="M1973" s="23" t="s">
        <v>18788</v>
      </c>
      <c r="N1973" s="23" t="s">
        <v>457</v>
      </c>
      <c r="O1973" s="23" t="s">
        <v>457</v>
      </c>
      <c r="P1973" s="23" t="s">
        <v>457</v>
      </c>
      <c r="Q1973" s="36" t="s">
        <v>457</v>
      </c>
      <c r="R1973" s="23" t="s">
        <v>457</v>
      </c>
      <c r="S1973" s="23" t="s">
        <v>18794</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20456</v>
      </c>
      <c r="I1974" s="3">
        <v>41432</v>
      </c>
      <c r="J1974" s="23" t="s">
        <v>18795</v>
      </c>
      <c r="K1974" s="23" t="s">
        <v>20457</v>
      </c>
      <c r="L1974" s="23" t="s">
        <v>18796</v>
      </c>
      <c r="M1974" s="284">
        <v>3858.7362355953906</v>
      </c>
      <c r="N1974" s="23" t="s">
        <v>457</v>
      </c>
      <c r="O1974" s="23" t="s">
        <v>457</v>
      </c>
      <c r="P1974" s="23" t="s">
        <v>457</v>
      </c>
      <c r="Q1974" s="36" t="s">
        <v>20614</v>
      </c>
      <c r="R1974" s="23" t="s">
        <v>20458</v>
      </c>
      <c r="S1974" s="23" t="s">
        <v>18797</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20057</v>
      </c>
      <c r="I1975" s="3">
        <v>41432</v>
      </c>
      <c r="J1975" s="23" t="s">
        <v>18798</v>
      </c>
      <c r="K1975" s="23" t="s">
        <v>18799</v>
      </c>
      <c r="L1975" s="23" t="s">
        <v>18800</v>
      </c>
      <c r="M1975" s="23" t="s">
        <v>18801</v>
      </c>
      <c r="N1975" s="23" t="s">
        <v>20201</v>
      </c>
      <c r="O1975" s="23" t="s">
        <v>5638</v>
      </c>
      <c r="P1975" s="3">
        <v>41452</v>
      </c>
      <c r="Q1975" s="36" t="s">
        <v>457</v>
      </c>
      <c r="R1975" s="23" t="s">
        <v>20058</v>
      </c>
      <c r="S1975" s="23" t="s">
        <v>18802</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20059</v>
      </c>
      <c r="I1976" s="3">
        <v>41432</v>
      </c>
      <c r="J1976" s="23" t="s">
        <v>18803</v>
      </c>
      <c r="K1976" s="23" t="s">
        <v>18804</v>
      </c>
      <c r="L1976" s="23" t="s">
        <v>18800</v>
      </c>
      <c r="M1976" s="23">
        <v>3138589246</v>
      </c>
      <c r="N1976" s="23" t="s">
        <v>20060</v>
      </c>
      <c r="O1976" s="23" t="s">
        <v>4897</v>
      </c>
      <c r="P1976" s="3">
        <v>41452</v>
      </c>
      <c r="Q1976" s="36" t="s">
        <v>457</v>
      </c>
      <c r="R1976" s="23" t="s">
        <v>20061</v>
      </c>
      <c r="S1976" s="23" t="s">
        <v>18805</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19752</v>
      </c>
      <c r="I1977" s="3">
        <v>41432</v>
      </c>
      <c r="J1977" s="23" t="s">
        <v>18803</v>
      </c>
      <c r="K1977" s="23" t="s">
        <v>18806</v>
      </c>
      <c r="L1977" s="23" t="s">
        <v>18800</v>
      </c>
      <c r="M1977" s="23" t="s">
        <v>18807</v>
      </c>
      <c r="N1977" s="23" t="s">
        <v>19753</v>
      </c>
      <c r="O1977" s="23" t="s">
        <v>19656</v>
      </c>
      <c r="P1977" s="3">
        <v>41438</v>
      </c>
      <c r="Q1977" s="36" t="s">
        <v>457</v>
      </c>
      <c r="R1977" s="23" t="s">
        <v>19754</v>
      </c>
      <c r="S1977" s="23" t="s">
        <v>18808</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20202</v>
      </c>
      <c r="I1978" s="3">
        <v>41453</v>
      </c>
      <c r="J1978" s="23" t="s">
        <v>18809</v>
      </c>
      <c r="K1978" s="23" t="s">
        <v>18810</v>
      </c>
      <c r="L1978" s="23" t="s">
        <v>4469</v>
      </c>
      <c r="M1978" s="23" t="s">
        <v>18811</v>
      </c>
      <c r="N1978" s="23" t="s">
        <v>20203</v>
      </c>
      <c r="O1978" s="23" t="s">
        <v>20107</v>
      </c>
      <c r="P1978" s="3">
        <v>41453</v>
      </c>
      <c r="Q1978" s="36" t="s">
        <v>457</v>
      </c>
      <c r="R1978" s="23" t="s">
        <v>20204</v>
      </c>
      <c r="S1978" s="23" t="s">
        <v>18812</v>
      </c>
      <c r="T1978" s="23" t="s">
        <v>14881</v>
      </c>
      <c r="U1978" s="23" t="s">
        <v>18372</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20205</v>
      </c>
      <c r="I1979" s="3">
        <v>41453</v>
      </c>
      <c r="J1979" s="23" t="s">
        <v>18813</v>
      </c>
      <c r="K1979" s="23" t="s">
        <v>18814</v>
      </c>
      <c r="L1979" s="23" t="s">
        <v>4469</v>
      </c>
      <c r="M1979" s="23" t="s">
        <v>18811</v>
      </c>
      <c r="N1979" s="23" t="s">
        <v>20206</v>
      </c>
      <c r="O1979" s="23" t="s">
        <v>12758</v>
      </c>
      <c r="P1979" s="3">
        <v>41453</v>
      </c>
      <c r="Q1979" s="36" t="s">
        <v>457</v>
      </c>
      <c r="R1979" s="23" t="s">
        <v>4098</v>
      </c>
      <c r="S1979" s="23" t="s">
        <v>18815</v>
      </c>
      <c r="T1979" s="23" t="s">
        <v>4010</v>
      </c>
      <c r="U1979" s="23" t="s">
        <v>20207</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19531</v>
      </c>
      <c r="I1980" s="3">
        <v>41425</v>
      </c>
      <c r="J1980" s="23" t="s">
        <v>18816</v>
      </c>
      <c r="K1980" s="23" t="s">
        <v>18817</v>
      </c>
      <c r="L1980" s="23" t="s">
        <v>7799</v>
      </c>
      <c r="M1980" s="23" t="s">
        <v>18818</v>
      </c>
      <c r="N1980" s="23" t="s">
        <v>19532</v>
      </c>
      <c r="O1980" s="23" t="s">
        <v>19419</v>
      </c>
      <c r="P1980" s="3">
        <v>41428</v>
      </c>
      <c r="Q1980" s="36" t="s">
        <v>457</v>
      </c>
      <c r="R1980" s="23" t="s">
        <v>19533</v>
      </c>
      <c r="S1980" s="23" t="s">
        <v>18819</v>
      </c>
      <c r="T1980" s="23" t="s">
        <v>14881</v>
      </c>
      <c r="U1980" s="23" t="s">
        <v>19503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19534</v>
      </c>
      <c r="I1981" s="3">
        <v>41425</v>
      </c>
      <c r="J1981" s="23" t="s">
        <v>18820</v>
      </c>
      <c r="K1981" s="23" t="s">
        <v>18821</v>
      </c>
      <c r="L1981" s="23" t="s">
        <v>7799</v>
      </c>
      <c r="M1981" s="23" t="s">
        <v>18822</v>
      </c>
      <c r="N1981" s="23" t="s">
        <v>19535</v>
      </c>
      <c r="O1981" s="23" t="s">
        <v>14628</v>
      </c>
      <c r="P1981" s="3">
        <v>41428</v>
      </c>
      <c r="Q1981" s="36" t="s">
        <v>457</v>
      </c>
      <c r="R1981" s="23" t="s">
        <v>19536</v>
      </c>
      <c r="S1981" s="23" t="s">
        <v>18823</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19537</v>
      </c>
      <c r="I1982" s="3">
        <v>41425</v>
      </c>
      <c r="J1982" s="23" t="s">
        <v>18824</v>
      </c>
      <c r="K1982" s="23" t="s">
        <v>18825</v>
      </c>
      <c r="L1982" s="23" t="s">
        <v>7799</v>
      </c>
      <c r="M1982" s="23" t="s">
        <v>18826</v>
      </c>
      <c r="N1982" s="23" t="s">
        <v>19538</v>
      </c>
      <c r="O1982" s="23" t="s">
        <v>12761</v>
      </c>
      <c r="P1982" s="3">
        <v>41428</v>
      </c>
      <c r="Q1982" s="36" t="s">
        <v>457</v>
      </c>
      <c r="R1982" s="23" t="s">
        <v>19539</v>
      </c>
      <c r="S1982" s="23" t="s">
        <v>18827</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19887</v>
      </c>
      <c r="I1983" s="3">
        <v>41446</v>
      </c>
      <c r="J1983" s="23" t="s">
        <v>18828</v>
      </c>
      <c r="K1983" s="23" t="s">
        <v>18829</v>
      </c>
      <c r="L1983" s="23" t="s">
        <v>4361</v>
      </c>
      <c r="M1983" s="23" t="s">
        <v>18830</v>
      </c>
      <c r="N1983" s="23" t="s">
        <v>20062</v>
      </c>
      <c r="O1983" s="23" t="s">
        <v>15584</v>
      </c>
      <c r="P1983" s="3">
        <v>41449</v>
      </c>
      <c r="Q1983" s="36" t="s">
        <v>457</v>
      </c>
      <c r="R1983" s="23" t="s">
        <v>19888</v>
      </c>
      <c r="S1983" s="23" t="s">
        <v>18831</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20063</v>
      </c>
      <c r="I1984" s="3">
        <v>41449</v>
      </c>
      <c r="J1984" s="23" t="s">
        <v>18832</v>
      </c>
      <c r="K1984" s="23" t="s">
        <v>18833</v>
      </c>
      <c r="L1984" s="23" t="s">
        <v>4361</v>
      </c>
      <c r="M1984" s="23" t="s">
        <v>18834</v>
      </c>
      <c r="N1984" s="23" t="s">
        <v>20064</v>
      </c>
      <c r="O1984" s="23" t="s">
        <v>20065</v>
      </c>
      <c r="P1984" s="3">
        <v>41452</v>
      </c>
      <c r="Q1984" s="36" t="s">
        <v>457</v>
      </c>
      <c r="R1984" s="23" t="s">
        <v>20066</v>
      </c>
      <c r="S1984" s="23" t="s">
        <v>18835</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19540</v>
      </c>
      <c r="I1985" s="3">
        <v>41429</v>
      </c>
      <c r="J1985" s="23" t="s">
        <v>18836</v>
      </c>
      <c r="K1985" s="23" t="s">
        <v>18837</v>
      </c>
      <c r="L1985" s="23" t="s">
        <v>18838</v>
      </c>
      <c r="M1985" s="23" t="s">
        <v>18839</v>
      </c>
      <c r="N1985" s="23" t="s">
        <v>19541</v>
      </c>
      <c r="O1985" s="23" t="s">
        <v>12060</v>
      </c>
      <c r="P1985" s="3">
        <v>41429</v>
      </c>
      <c r="Q1985" s="36" t="s">
        <v>457</v>
      </c>
      <c r="R1985" s="23" t="s">
        <v>19542</v>
      </c>
      <c r="S1985" s="23" t="s">
        <v>18840</v>
      </c>
      <c r="T1985" s="23" t="s">
        <v>14881</v>
      </c>
      <c r="U1985" s="23" t="s">
        <v>19543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19464</v>
      </c>
      <c r="I1986" s="3">
        <v>41423</v>
      </c>
      <c r="J1986" s="23" t="s">
        <v>18841</v>
      </c>
      <c r="K1986" s="23" t="s">
        <v>18842</v>
      </c>
      <c r="L1986" s="23" t="s">
        <v>18843</v>
      </c>
      <c r="M1986" s="23" t="s">
        <v>18844</v>
      </c>
      <c r="N1986" s="23" t="s">
        <v>19544</v>
      </c>
      <c r="O1986" s="23" t="s">
        <v>17827</v>
      </c>
      <c r="P1986" s="3">
        <v>41428</v>
      </c>
      <c r="Q1986" s="36" t="s">
        <v>457</v>
      </c>
      <c r="R1986" s="23" t="s">
        <v>19465</v>
      </c>
      <c r="S1986" s="23" t="s">
        <v>18845</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19817</v>
      </c>
      <c r="B1987" s="23">
        <v>5604</v>
      </c>
      <c r="C1987" s="3">
        <v>41409</v>
      </c>
      <c r="D1987" s="3">
        <v>41457</v>
      </c>
      <c r="E1987" s="23" t="s">
        <v>1381</v>
      </c>
      <c r="F1987" s="23" t="s">
        <v>14130</v>
      </c>
      <c r="G1987" s="23" t="s">
        <v>7021</v>
      </c>
      <c r="H1987" s="23" t="s">
        <v>457</v>
      </c>
      <c r="I1987" s="3">
        <v>41442</v>
      </c>
      <c r="J1987" s="23" t="s">
        <v>18846</v>
      </c>
      <c r="K1987" s="23" t="s">
        <v>19627</v>
      </c>
      <c r="L1987" s="23" t="s">
        <v>7016</v>
      </c>
      <c r="M1987" s="23" t="s">
        <v>18847</v>
      </c>
      <c r="N1987" s="23" t="s">
        <v>457</v>
      </c>
      <c r="O1987" s="23" t="s">
        <v>457</v>
      </c>
      <c r="P1987" s="23" t="s">
        <v>457</v>
      </c>
      <c r="Q1987" s="36" t="s">
        <v>19628</v>
      </c>
      <c r="R1987" s="23" t="s">
        <v>457</v>
      </c>
      <c r="S1987" s="23" t="s">
        <v>18848</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19330</v>
      </c>
      <c r="I1988" s="3">
        <v>41415</v>
      </c>
      <c r="J1988" s="23" t="s">
        <v>18849</v>
      </c>
      <c r="K1988" s="23" t="s">
        <v>18850</v>
      </c>
      <c r="L1988" s="23" t="s">
        <v>18851</v>
      </c>
      <c r="M1988" s="23" t="s">
        <v>18852</v>
      </c>
      <c r="N1988" s="23" t="s">
        <v>19331</v>
      </c>
      <c r="O1988" s="23" t="s">
        <v>12026</v>
      </c>
      <c r="P1988" s="3">
        <v>41416</v>
      </c>
      <c r="Q1988" s="36" t="s">
        <v>457</v>
      </c>
      <c r="R1988" s="23" t="s">
        <v>19332</v>
      </c>
      <c r="S1988" s="23" t="s">
        <v>18853</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19333</v>
      </c>
      <c r="I1989" s="3">
        <v>41416</v>
      </c>
      <c r="J1989" s="23" t="s">
        <v>18854</v>
      </c>
      <c r="K1989" s="23" t="s">
        <v>18855</v>
      </c>
      <c r="L1989" s="23" t="s">
        <v>18851</v>
      </c>
      <c r="M1989" s="23" t="s">
        <v>18856</v>
      </c>
      <c r="N1989" s="23" t="s">
        <v>19334</v>
      </c>
      <c r="O1989" s="23" t="s">
        <v>12026</v>
      </c>
      <c r="P1989" s="3">
        <v>41417</v>
      </c>
      <c r="Q1989" s="36" t="s">
        <v>457</v>
      </c>
      <c r="R1989" s="23" t="s">
        <v>19335</v>
      </c>
      <c r="S1989" s="23" t="s">
        <v>18857</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19629</v>
      </c>
      <c r="I1990" s="3">
        <v>41450</v>
      </c>
      <c r="J1990" s="23" t="s">
        <v>18858</v>
      </c>
      <c r="K1990" s="23" t="s">
        <v>18859</v>
      </c>
      <c r="L1990" s="23" t="s">
        <v>18860</v>
      </c>
      <c r="M1990" s="23" t="s">
        <v>18861</v>
      </c>
      <c r="N1990" s="23" t="s">
        <v>20208</v>
      </c>
      <c r="O1990" s="23" t="s">
        <v>19580</v>
      </c>
      <c r="P1990" s="3">
        <v>41452</v>
      </c>
      <c r="Q1990" s="36" t="s">
        <v>457</v>
      </c>
      <c r="R1990" s="23" t="s">
        <v>19630</v>
      </c>
      <c r="S1990" s="23" t="s">
        <v>18862</v>
      </c>
      <c r="T1990" s="23" t="s">
        <v>14881</v>
      </c>
      <c r="U1990" s="23" t="s">
        <v>18372</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19631</v>
      </c>
      <c r="I1991" s="3">
        <v>41450</v>
      </c>
      <c r="J1991" s="23" t="s">
        <v>18858</v>
      </c>
      <c r="K1991" s="23" t="s">
        <v>18863</v>
      </c>
      <c r="L1991" s="23" t="s">
        <v>18860</v>
      </c>
      <c r="M1991" s="23" t="s">
        <v>18861</v>
      </c>
      <c r="N1991" s="23" t="s">
        <v>20209</v>
      </c>
      <c r="O1991" s="23" t="s">
        <v>19484</v>
      </c>
      <c r="P1991" s="23">
        <v>41453</v>
      </c>
      <c r="Q1991" s="36" t="s">
        <v>457</v>
      </c>
      <c r="R1991" s="23" t="s">
        <v>19632</v>
      </c>
      <c r="S1991" s="23" t="s">
        <v>18864</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19633</v>
      </c>
      <c r="I1992" s="3">
        <v>41432</v>
      </c>
      <c r="J1992" s="23" t="s">
        <v>18858</v>
      </c>
      <c r="K1992" s="23" t="s">
        <v>18865</v>
      </c>
      <c r="L1992" s="23" t="s">
        <v>18860</v>
      </c>
      <c r="M1992" s="23" t="s">
        <v>18861</v>
      </c>
      <c r="N1992" s="23" t="s">
        <v>19634</v>
      </c>
      <c r="O1992" s="23" t="s">
        <v>12758</v>
      </c>
      <c r="P1992" s="3">
        <v>41432</v>
      </c>
      <c r="Q1992" s="36" t="s">
        <v>457</v>
      </c>
      <c r="R1992" s="23" t="s">
        <v>19635</v>
      </c>
      <c r="S1992" s="23" t="s">
        <v>18866</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19636</v>
      </c>
      <c r="I1993" s="3">
        <v>41451</v>
      </c>
      <c r="J1993" s="23" t="s">
        <v>18858</v>
      </c>
      <c r="K1993" s="23" t="s">
        <v>18867</v>
      </c>
      <c r="L1993" s="23" t="s">
        <v>18860</v>
      </c>
      <c r="M1993" s="23" t="s">
        <v>18861</v>
      </c>
      <c r="N1993" s="23" t="s">
        <v>20210</v>
      </c>
      <c r="O1993" s="23" t="s">
        <v>19580</v>
      </c>
      <c r="P1993" s="3">
        <v>41453</v>
      </c>
      <c r="Q1993" s="36" t="s">
        <v>457</v>
      </c>
      <c r="R1993" s="23" t="s">
        <v>19637</v>
      </c>
      <c r="S1993" s="23" t="s">
        <v>18868</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19889</v>
      </c>
      <c r="I1994" s="3">
        <v>41443</v>
      </c>
      <c r="J1994" s="23" t="s">
        <v>18869</v>
      </c>
      <c r="K1994" s="23" t="s">
        <v>18870</v>
      </c>
      <c r="L1994" s="23" t="s">
        <v>18871</v>
      </c>
      <c r="M1994" s="23" t="s">
        <v>18872</v>
      </c>
      <c r="N1994" s="23" t="s">
        <v>19890</v>
      </c>
      <c r="O1994" s="23" t="s">
        <v>12026</v>
      </c>
      <c r="P1994" s="3">
        <v>41445</v>
      </c>
      <c r="Q1994" s="36" t="s">
        <v>457</v>
      </c>
      <c r="R1994" s="23" t="s">
        <v>19891</v>
      </c>
      <c r="S1994" s="23" t="s">
        <v>18873</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19892</v>
      </c>
      <c r="I1995" s="3">
        <v>41444</v>
      </c>
      <c r="J1995" s="23" t="s">
        <v>18874</v>
      </c>
      <c r="K1995" s="23" t="s">
        <v>18875</v>
      </c>
      <c r="L1995" s="23" t="s">
        <v>18871</v>
      </c>
      <c r="M1995" s="23" t="s">
        <v>18876</v>
      </c>
      <c r="N1995" s="23" t="s">
        <v>19893</v>
      </c>
      <c r="O1995" s="23" t="s">
        <v>12026</v>
      </c>
      <c r="P1995" s="3">
        <v>41446</v>
      </c>
      <c r="Q1995" s="36" t="s">
        <v>457</v>
      </c>
      <c r="R1995" s="23" t="s">
        <v>19894</v>
      </c>
      <c r="S1995" s="23" t="s">
        <v>18877</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20383</v>
      </c>
      <c r="I1996" s="3">
        <v>41466</v>
      </c>
      <c r="J1996" s="23" t="s">
        <v>18878</v>
      </c>
      <c r="K1996" s="23" t="s">
        <v>18879</v>
      </c>
      <c r="L1996" s="23" t="s">
        <v>18880</v>
      </c>
      <c r="M1996" s="23" t="s">
        <v>18881</v>
      </c>
      <c r="N1996" s="23" t="s">
        <v>20384</v>
      </c>
      <c r="O1996" s="23" t="s">
        <v>7433</v>
      </c>
      <c r="P1996" s="23">
        <v>41470</v>
      </c>
      <c r="Q1996" s="36" t="s">
        <v>457</v>
      </c>
      <c r="R1996" s="23" t="s">
        <v>20385</v>
      </c>
      <c r="S1996" s="23" t="s">
        <v>18882</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20386</v>
      </c>
      <c r="I1997" s="3">
        <v>41446</v>
      </c>
      <c r="J1997" s="23" t="s">
        <v>18878</v>
      </c>
      <c r="K1997" s="23" t="s">
        <v>18883</v>
      </c>
      <c r="L1997" s="23" t="s">
        <v>18884</v>
      </c>
      <c r="M1997" s="23" t="s">
        <v>18885</v>
      </c>
      <c r="N1997" s="23" t="s">
        <v>20516</v>
      </c>
      <c r="O1997" s="23" t="s">
        <v>8976</v>
      </c>
      <c r="P1997" s="23">
        <v>41486</v>
      </c>
      <c r="Q1997" s="36" t="s">
        <v>457</v>
      </c>
      <c r="R1997" s="23" t="s">
        <v>20387</v>
      </c>
      <c r="S1997" s="23" t="s">
        <v>18886</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20423</v>
      </c>
      <c r="I1998" s="3">
        <v>41446</v>
      </c>
      <c r="J1998" s="23" t="s">
        <v>18878</v>
      </c>
      <c r="K1998" s="23" t="s">
        <v>18887</v>
      </c>
      <c r="L1998" s="23" t="s">
        <v>18888</v>
      </c>
      <c r="M1998" s="23" t="s">
        <v>18881</v>
      </c>
      <c r="N1998" s="23" t="s">
        <v>20424</v>
      </c>
      <c r="O1998" s="23" t="s">
        <v>4897</v>
      </c>
      <c r="P1998" s="23">
        <v>41473</v>
      </c>
      <c r="Q1998" s="36" t="s">
        <v>457</v>
      </c>
      <c r="R1998" s="23" t="s">
        <v>20425</v>
      </c>
      <c r="S1998" s="23" t="s">
        <v>18889</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20067</v>
      </c>
      <c r="I1999" s="3">
        <v>41446</v>
      </c>
      <c r="J1999" s="23" t="s">
        <v>18890</v>
      </c>
      <c r="K1999" s="23" t="s">
        <v>18891</v>
      </c>
      <c r="L1999" s="23" t="s">
        <v>4354</v>
      </c>
      <c r="M1999" s="23" t="s">
        <v>18892</v>
      </c>
      <c r="N1999" s="23" t="s">
        <v>20068</v>
      </c>
      <c r="O1999" s="23" t="s">
        <v>19580</v>
      </c>
      <c r="P1999" s="3">
        <v>41449</v>
      </c>
      <c r="Q1999" s="36" t="s">
        <v>457</v>
      </c>
      <c r="R1999" s="23" t="s">
        <v>20069</v>
      </c>
      <c r="S1999" s="23" t="s">
        <v>18893</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20070</v>
      </c>
      <c r="I2000" s="3">
        <v>41446</v>
      </c>
      <c r="J2000" s="23" t="s">
        <v>18894</v>
      </c>
      <c r="K2000" s="23" t="s">
        <v>18895</v>
      </c>
      <c r="L2000" s="23" t="s">
        <v>4354</v>
      </c>
      <c r="M2000" s="23" t="s">
        <v>18896</v>
      </c>
      <c r="N2000" s="23" t="s">
        <v>20071</v>
      </c>
      <c r="O2000" s="23" t="s">
        <v>19580</v>
      </c>
      <c r="P2000" s="3">
        <v>41449</v>
      </c>
      <c r="Q2000" s="36" t="s">
        <v>457</v>
      </c>
      <c r="R2000" s="23" t="s">
        <v>20072</v>
      </c>
      <c r="S2000" s="23" t="s">
        <v>18897</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19755</v>
      </c>
      <c r="I2001" s="3">
        <v>41432</v>
      </c>
      <c r="J2001" s="23" t="s">
        <v>18898</v>
      </c>
      <c r="K2001" s="23" t="s">
        <v>18899</v>
      </c>
      <c r="L2001" s="23" t="s">
        <v>18900</v>
      </c>
      <c r="M2001" s="23" t="s">
        <v>18901</v>
      </c>
      <c r="N2001" s="23" t="s">
        <v>19756</v>
      </c>
      <c r="O2001" s="23" t="s">
        <v>19358</v>
      </c>
      <c r="P2001" s="3">
        <v>41442</v>
      </c>
      <c r="Q2001" s="36" t="s">
        <v>457</v>
      </c>
      <c r="R2001" s="23" t="s">
        <v>19757</v>
      </c>
      <c r="S2001" s="23" t="s">
        <v>18902</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19758</v>
      </c>
      <c r="I2002" s="3">
        <v>41432</v>
      </c>
      <c r="J2002" s="23" t="s">
        <v>18898</v>
      </c>
      <c r="K2002" s="23" t="s">
        <v>18903</v>
      </c>
      <c r="L2002" s="23" t="s">
        <v>18900</v>
      </c>
      <c r="M2002" s="23" t="s">
        <v>18901</v>
      </c>
      <c r="N2002" s="23" t="s">
        <v>19759</v>
      </c>
      <c r="O2002" s="23" t="s">
        <v>19487</v>
      </c>
      <c r="P2002" s="3">
        <v>41442</v>
      </c>
      <c r="Q2002" s="36" t="s">
        <v>457</v>
      </c>
      <c r="R2002" s="23" t="s">
        <v>19760</v>
      </c>
      <c r="S2002" s="23" t="s">
        <v>18904</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19761</v>
      </c>
      <c r="I2003" s="3">
        <v>41432</v>
      </c>
      <c r="J2003" s="23" t="s">
        <v>18898</v>
      </c>
      <c r="K2003" s="23" t="s">
        <v>18905</v>
      </c>
      <c r="L2003" s="23" t="s">
        <v>4266</v>
      </c>
      <c r="M2003" s="23" t="s">
        <v>18901</v>
      </c>
      <c r="N2003" s="23" t="s">
        <v>19762</v>
      </c>
      <c r="O2003" s="23" t="s">
        <v>19358</v>
      </c>
      <c r="P2003" s="3">
        <v>41438</v>
      </c>
      <c r="Q2003" s="36" t="s">
        <v>457</v>
      </c>
      <c r="R2003" s="23" t="s">
        <v>19763</v>
      </c>
      <c r="S2003" s="23" t="s">
        <v>18906</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19895</v>
      </c>
      <c r="I2004" s="3">
        <v>41444</v>
      </c>
      <c r="J2004" s="23" t="s">
        <v>18907</v>
      </c>
      <c r="K2004" s="23" t="s">
        <v>18908</v>
      </c>
      <c r="L2004" s="23" t="s">
        <v>4273</v>
      </c>
      <c r="M2004" s="23" t="s">
        <v>18909</v>
      </c>
      <c r="N2004" s="23" t="s">
        <v>19896</v>
      </c>
      <c r="O2004" s="23" t="s">
        <v>19419</v>
      </c>
      <c r="P2004" s="3">
        <v>41449</v>
      </c>
      <c r="Q2004" s="36" t="s">
        <v>457</v>
      </c>
      <c r="R2004" s="23" t="s">
        <v>19897</v>
      </c>
      <c r="S2004" s="23" t="s">
        <v>18910</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19898</v>
      </c>
      <c r="I2005" s="3">
        <v>41444</v>
      </c>
      <c r="J2005" s="23" t="s">
        <v>18911</v>
      </c>
      <c r="K2005" s="23" t="s">
        <v>18912</v>
      </c>
      <c r="L2005" s="23" t="s">
        <v>4273</v>
      </c>
      <c r="M2005" s="23" t="s">
        <v>18909</v>
      </c>
      <c r="N2005" s="23" t="s">
        <v>19899</v>
      </c>
      <c r="O2005" s="23" t="s">
        <v>19419</v>
      </c>
      <c r="P2005" s="3">
        <v>41446</v>
      </c>
      <c r="Q2005" s="36" t="s">
        <v>457</v>
      </c>
      <c r="R2005" s="23" t="s">
        <v>19900</v>
      </c>
      <c r="S2005" s="23" t="s">
        <v>18913</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19901</v>
      </c>
      <c r="I2006" s="3">
        <v>41432</v>
      </c>
      <c r="J2006" s="23" t="s">
        <v>18907</v>
      </c>
      <c r="K2006" s="23" t="s">
        <v>18914</v>
      </c>
      <c r="L2006" s="23" t="s">
        <v>4273</v>
      </c>
      <c r="M2006" s="23" t="s">
        <v>18915</v>
      </c>
      <c r="N2006" s="23" t="s">
        <v>19902</v>
      </c>
      <c r="O2006" s="23" t="s">
        <v>19419</v>
      </c>
      <c r="P2006" s="3">
        <v>41449</v>
      </c>
      <c r="Q2006" s="36" t="s">
        <v>457</v>
      </c>
      <c r="R2006" s="23" t="s">
        <v>19903</v>
      </c>
      <c r="S2006" s="23" t="s">
        <v>18916</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19380</v>
      </c>
      <c r="I2007" s="3">
        <v>41418</v>
      </c>
      <c r="J2007" s="23" t="s">
        <v>18917</v>
      </c>
      <c r="K2007" s="23" t="s">
        <v>18918</v>
      </c>
      <c r="L2007" s="23" t="s">
        <v>4378</v>
      </c>
      <c r="M2007" s="23" t="s">
        <v>18919</v>
      </c>
      <c r="N2007" s="23" t="s">
        <v>19381</v>
      </c>
      <c r="O2007" s="23" t="s">
        <v>19382</v>
      </c>
      <c r="P2007" s="3">
        <v>41421</v>
      </c>
      <c r="Q2007" s="36" t="s">
        <v>457</v>
      </c>
      <c r="R2007" s="23" t="s">
        <v>19383</v>
      </c>
      <c r="S2007" s="23" t="s">
        <v>18920</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19384</v>
      </c>
      <c r="I2008" s="3">
        <v>41419</v>
      </c>
      <c r="J2008" s="23" t="s">
        <v>18921</v>
      </c>
      <c r="K2008" s="23" t="s">
        <v>18922</v>
      </c>
      <c r="L2008" s="23" t="s">
        <v>4378</v>
      </c>
      <c r="M2008" s="23" t="s">
        <v>18923</v>
      </c>
      <c r="N2008" s="23" t="s">
        <v>19385</v>
      </c>
      <c r="O2008" s="23" t="s">
        <v>12758</v>
      </c>
      <c r="P2008" s="3">
        <v>41422</v>
      </c>
      <c r="Q2008" s="36" t="s">
        <v>457</v>
      </c>
      <c r="R2008" s="23" t="s">
        <v>19386</v>
      </c>
      <c r="S2008" s="23" t="s">
        <v>18924</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18925</v>
      </c>
      <c r="K2009" s="23" t="s">
        <v>18926</v>
      </c>
      <c r="L2009" s="23" t="s">
        <v>4378</v>
      </c>
      <c r="M2009" s="23" t="s">
        <v>18923</v>
      </c>
      <c r="N2009" s="23" t="s">
        <v>457</v>
      </c>
      <c r="O2009" s="23" t="s">
        <v>457</v>
      </c>
      <c r="P2009" s="23" t="s">
        <v>457</v>
      </c>
      <c r="Q2009" s="23" t="s">
        <v>19545</v>
      </c>
      <c r="R2009" s="23" t="s">
        <v>457</v>
      </c>
      <c r="S2009" s="23" t="s">
        <v>18927</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19387</v>
      </c>
      <c r="I2010" s="3">
        <v>41419</v>
      </c>
      <c r="J2010" s="23" t="s">
        <v>18928</v>
      </c>
      <c r="K2010" s="23" t="s">
        <v>18929</v>
      </c>
      <c r="L2010" s="23" t="s">
        <v>4378</v>
      </c>
      <c r="M2010" s="23" t="s">
        <v>18930</v>
      </c>
      <c r="N2010" s="23" t="s">
        <v>19388</v>
      </c>
      <c r="O2010" s="23" t="s">
        <v>12684</v>
      </c>
      <c r="P2010" s="3">
        <v>41421</v>
      </c>
      <c r="Q2010" s="36" t="s">
        <v>457</v>
      </c>
      <c r="R2010" s="23" t="s">
        <v>19389</v>
      </c>
      <c r="S2010" s="23" t="s">
        <v>18931</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19390</v>
      </c>
      <c r="I2011" s="3">
        <v>41418</v>
      </c>
      <c r="J2011" s="23" t="s">
        <v>18932</v>
      </c>
      <c r="K2011" s="23" t="s">
        <v>18933</v>
      </c>
      <c r="L2011" s="23" t="s">
        <v>4378</v>
      </c>
      <c r="M2011" s="23" t="s">
        <v>18923</v>
      </c>
      <c r="N2011" s="23" t="s">
        <v>19391</v>
      </c>
      <c r="O2011" s="23" t="s">
        <v>12837</v>
      </c>
      <c r="P2011" s="3">
        <v>41421</v>
      </c>
      <c r="Q2011" s="36" t="s">
        <v>457</v>
      </c>
      <c r="R2011" s="23" t="s">
        <v>19392</v>
      </c>
      <c r="S2011" s="23" t="s">
        <v>18934</v>
      </c>
      <c r="T2011" s="23" t="s">
        <v>14881</v>
      </c>
      <c r="U2011" s="23" t="s">
        <v>19393</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19764</v>
      </c>
      <c r="I2012" s="3">
        <v>41438</v>
      </c>
      <c r="J2012" s="23" t="s">
        <v>18935</v>
      </c>
      <c r="K2012" s="23" t="s">
        <v>18936</v>
      </c>
      <c r="L2012" s="23" t="s">
        <v>18937</v>
      </c>
      <c r="M2012" s="23" t="s">
        <v>18938</v>
      </c>
      <c r="N2012" s="23" t="s">
        <v>19765</v>
      </c>
      <c r="O2012" s="23" t="s">
        <v>12026</v>
      </c>
      <c r="P2012" s="3">
        <v>41443</v>
      </c>
      <c r="Q2012" s="36" t="s">
        <v>457</v>
      </c>
      <c r="R2012" s="23" t="s">
        <v>19766</v>
      </c>
      <c r="S2012" s="23" t="s">
        <v>18939</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19767</v>
      </c>
      <c r="I2013" s="3">
        <v>41438</v>
      </c>
      <c r="J2013" s="23" t="s">
        <v>18940</v>
      </c>
      <c r="K2013" s="23" t="s">
        <v>18941</v>
      </c>
      <c r="L2013" s="23" t="s">
        <v>18937</v>
      </c>
      <c r="M2013" s="23" t="s">
        <v>18938</v>
      </c>
      <c r="N2013" s="23" t="s">
        <v>19768</v>
      </c>
      <c r="O2013" s="23" t="s">
        <v>19769</v>
      </c>
      <c r="P2013" s="3">
        <v>41439</v>
      </c>
      <c r="Q2013" s="36" t="s">
        <v>457</v>
      </c>
      <c r="R2013" s="23" t="s">
        <v>19770</v>
      </c>
      <c r="S2013" s="23" t="s">
        <v>18942</v>
      </c>
      <c r="T2013" s="23" t="s">
        <v>14881</v>
      </c>
      <c r="U2013" s="23" t="s">
        <v>18372</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19771</v>
      </c>
      <c r="I2014" s="3">
        <v>41439</v>
      </c>
      <c r="J2014" s="23" t="s">
        <v>18943</v>
      </c>
      <c r="K2014" s="23" t="s">
        <v>18944</v>
      </c>
      <c r="L2014" s="23" t="s">
        <v>18937</v>
      </c>
      <c r="M2014" s="23" t="s">
        <v>18938</v>
      </c>
      <c r="N2014" s="23" t="s">
        <v>19772</v>
      </c>
      <c r="O2014" s="23" t="s">
        <v>12026</v>
      </c>
      <c r="P2014" s="3">
        <v>41443</v>
      </c>
      <c r="Q2014" s="36" t="s">
        <v>457</v>
      </c>
      <c r="R2014" s="23" t="s">
        <v>19773</v>
      </c>
      <c r="S2014" s="23" t="s">
        <v>18945</v>
      </c>
      <c r="T2014" s="23" t="s">
        <v>14881</v>
      </c>
      <c r="U2014" s="23" t="s">
        <v>18372</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19774</v>
      </c>
      <c r="I2015" s="3">
        <v>41439</v>
      </c>
      <c r="J2015" s="23" t="s">
        <v>18946</v>
      </c>
      <c r="K2015" s="23" t="s">
        <v>18947</v>
      </c>
      <c r="L2015" s="23" t="s">
        <v>18937</v>
      </c>
      <c r="M2015" s="23" t="s">
        <v>18938</v>
      </c>
      <c r="N2015" s="23" t="s">
        <v>19775</v>
      </c>
      <c r="O2015" s="23" t="s">
        <v>12060</v>
      </c>
      <c r="P2015" s="3">
        <v>41442</v>
      </c>
      <c r="Q2015" s="36" t="s">
        <v>457</v>
      </c>
      <c r="R2015" s="23" t="s">
        <v>19674</v>
      </c>
      <c r="S2015" s="23" t="s">
        <v>18948</v>
      </c>
      <c r="T2015" s="23" t="s">
        <v>14881</v>
      </c>
      <c r="U2015" s="23" t="s">
        <v>18372</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19776</v>
      </c>
      <c r="I2016" s="3">
        <v>41442</v>
      </c>
      <c r="J2016" s="23" t="s">
        <v>18949</v>
      </c>
      <c r="K2016" s="23" t="s">
        <v>18950</v>
      </c>
      <c r="L2016" s="23" t="s">
        <v>18937</v>
      </c>
      <c r="M2016" s="23" t="s">
        <v>18938</v>
      </c>
      <c r="N2016" s="23" t="s">
        <v>19904</v>
      </c>
      <c r="O2016" s="23" t="s">
        <v>12026</v>
      </c>
      <c r="P2016" s="3">
        <v>41449</v>
      </c>
      <c r="Q2016" s="36" t="s">
        <v>457</v>
      </c>
      <c r="R2016" s="23" t="s">
        <v>19777</v>
      </c>
      <c r="S2016" s="23" t="s">
        <v>18951</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19394</v>
      </c>
      <c r="I2017" s="3">
        <v>41421</v>
      </c>
      <c r="J2017" s="23" t="s">
        <v>18952</v>
      </c>
      <c r="K2017" s="23" t="s">
        <v>18953</v>
      </c>
      <c r="L2017" s="23" t="s">
        <v>18954</v>
      </c>
      <c r="M2017" s="23" t="s">
        <v>18955</v>
      </c>
      <c r="N2017" s="23" t="s">
        <v>19466</v>
      </c>
      <c r="O2017" s="23" t="s">
        <v>457</v>
      </c>
      <c r="P2017" s="3">
        <v>41422</v>
      </c>
      <c r="Q2017" s="36" t="s">
        <v>457</v>
      </c>
      <c r="R2017" s="23" t="s">
        <v>19395</v>
      </c>
      <c r="S2017" s="23" t="s">
        <v>18956</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20073</v>
      </c>
      <c r="I2018" s="3">
        <v>41450</v>
      </c>
      <c r="J2018" s="23" t="s">
        <v>18957</v>
      </c>
      <c r="K2018" s="23" t="s">
        <v>18958</v>
      </c>
      <c r="L2018" s="23" t="s">
        <v>8735</v>
      </c>
      <c r="M2018" s="23" t="s">
        <v>18959</v>
      </c>
      <c r="N2018" s="23" t="s">
        <v>20211</v>
      </c>
      <c r="O2018" s="23" t="s">
        <v>15584</v>
      </c>
      <c r="P2018" s="3">
        <v>41452</v>
      </c>
      <c r="Q2018" s="36" t="s">
        <v>457</v>
      </c>
      <c r="R2018" s="23" t="s">
        <v>20074</v>
      </c>
      <c r="S2018" s="23" t="s">
        <v>18960</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20075</v>
      </c>
      <c r="I2019" s="3">
        <v>41449</v>
      </c>
      <c r="J2019" s="23" t="s">
        <v>18961</v>
      </c>
      <c r="K2019" s="23" t="s">
        <v>18962</v>
      </c>
      <c r="L2019" s="23" t="s">
        <v>18963</v>
      </c>
      <c r="M2019" s="23" t="s">
        <v>18964</v>
      </c>
      <c r="N2019" s="23" t="s">
        <v>20076</v>
      </c>
      <c r="O2019" s="23" t="s">
        <v>1855</v>
      </c>
      <c r="P2019" s="3">
        <v>41452</v>
      </c>
      <c r="Q2019" s="36" t="s">
        <v>457</v>
      </c>
      <c r="R2019" s="23" t="s">
        <v>4098</v>
      </c>
      <c r="S2019" s="23" t="s">
        <v>18965</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20077</v>
      </c>
      <c r="I2020" s="3">
        <v>41449</v>
      </c>
      <c r="J2020" s="23" t="s">
        <v>18961</v>
      </c>
      <c r="K2020" s="23" t="s">
        <v>18966</v>
      </c>
      <c r="L2020" s="23" t="s">
        <v>18963</v>
      </c>
      <c r="M2020" s="23" t="s">
        <v>18964</v>
      </c>
      <c r="N2020" s="23" t="s">
        <v>20078</v>
      </c>
      <c r="O2020" s="23" t="s">
        <v>1855</v>
      </c>
      <c r="P2020" s="3">
        <v>41452</v>
      </c>
      <c r="Q2020" s="36" t="s">
        <v>457</v>
      </c>
      <c r="R2020" s="23" t="s">
        <v>20079</v>
      </c>
      <c r="S2020" s="23" t="s">
        <v>18967</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19707</v>
      </c>
      <c r="I2021" s="3">
        <v>41436</v>
      </c>
      <c r="J2021" s="23" t="s">
        <v>18968</v>
      </c>
      <c r="K2021" s="23" t="s">
        <v>18969</v>
      </c>
      <c r="L2021" s="23" t="s">
        <v>16273</v>
      </c>
      <c r="M2021" s="23" t="s">
        <v>18970</v>
      </c>
      <c r="N2021" s="23" t="s">
        <v>19708</v>
      </c>
      <c r="O2021" s="23" t="s">
        <v>19709</v>
      </c>
      <c r="P2021" s="3">
        <v>41437</v>
      </c>
      <c r="Q2021" s="36" t="s">
        <v>457</v>
      </c>
      <c r="R2021" s="23" t="s">
        <v>19710</v>
      </c>
      <c r="S2021" s="23" t="s">
        <v>18971</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19818</v>
      </c>
      <c r="I2022" s="3">
        <v>41443</v>
      </c>
      <c r="J2022" s="23" t="s">
        <v>18972</v>
      </c>
      <c r="K2022" s="23" t="s">
        <v>18973</v>
      </c>
      <c r="L2022" s="23" t="s">
        <v>18974</v>
      </c>
      <c r="M2022" s="23" t="s">
        <v>18975</v>
      </c>
      <c r="N2022" s="23" t="s">
        <v>20242</v>
      </c>
      <c r="O2022" s="23" t="s">
        <v>12026</v>
      </c>
      <c r="P2022" s="23">
        <v>41457</v>
      </c>
      <c r="Q2022" s="36" t="s">
        <v>457</v>
      </c>
      <c r="R2022" s="23" t="s">
        <v>19819</v>
      </c>
      <c r="S2022" s="23" t="s">
        <v>18976</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19820</v>
      </c>
      <c r="I2023" s="3">
        <v>41443</v>
      </c>
      <c r="J2023" s="23" t="s">
        <v>18972</v>
      </c>
      <c r="K2023" s="23" t="s">
        <v>18977</v>
      </c>
      <c r="L2023" s="23" t="s">
        <v>18978</v>
      </c>
      <c r="M2023" s="23" t="s">
        <v>18979</v>
      </c>
      <c r="N2023" s="23" t="s">
        <v>19821</v>
      </c>
      <c r="O2023" s="23" t="s">
        <v>12060</v>
      </c>
      <c r="P2023" s="3">
        <v>41444</v>
      </c>
      <c r="Q2023" s="36" t="s">
        <v>457</v>
      </c>
      <c r="R2023" s="23" t="s">
        <v>19822</v>
      </c>
      <c r="S2023" s="23" t="s">
        <v>18980</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18981</v>
      </c>
      <c r="K2024" s="23" t="s">
        <v>18982</v>
      </c>
      <c r="L2024" s="23" t="s">
        <v>7727</v>
      </c>
      <c r="M2024" s="23" t="s">
        <v>18983</v>
      </c>
      <c r="N2024" s="23" t="s">
        <v>457</v>
      </c>
      <c r="O2024" s="23" t="s">
        <v>457</v>
      </c>
      <c r="P2024" s="23" t="s">
        <v>457</v>
      </c>
      <c r="Q2024" s="36" t="s">
        <v>19638</v>
      </c>
      <c r="R2024" s="23" t="s">
        <v>457</v>
      </c>
      <c r="S2024" s="23" t="s">
        <v>18984</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19546</v>
      </c>
      <c r="I2025" s="3">
        <v>41425</v>
      </c>
      <c r="J2025" s="23" t="s">
        <v>18985</v>
      </c>
      <c r="K2025" s="23" t="s">
        <v>18986</v>
      </c>
      <c r="L2025" s="23" t="s">
        <v>7760</v>
      </c>
      <c r="M2025" s="23" t="s">
        <v>18987</v>
      </c>
      <c r="N2025" s="23" t="s">
        <v>19547</v>
      </c>
      <c r="O2025" s="23" t="s">
        <v>12026</v>
      </c>
      <c r="P2025" s="3">
        <v>41428</v>
      </c>
      <c r="Q2025" s="36" t="s">
        <v>457</v>
      </c>
      <c r="R2025" s="23" t="s">
        <v>19548</v>
      </c>
      <c r="S2025" s="23" t="s">
        <v>18988</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19336</v>
      </c>
      <c r="I2026" s="3">
        <v>41416</v>
      </c>
      <c r="J2026" s="23" t="s">
        <v>18989</v>
      </c>
      <c r="K2026" s="23" t="s">
        <v>18990</v>
      </c>
      <c r="L2026" s="23" t="s">
        <v>9074</v>
      </c>
      <c r="M2026" s="23" t="s">
        <v>18991</v>
      </c>
      <c r="N2026" s="23" t="s">
        <v>19337</v>
      </c>
      <c r="O2026" s="23" t="s">
        <v>7433</v>
      </c>
      <c r="P2026" s="3">
        <v>41417</v>
      </c>
      <c r="Q2026" s="36" t="s">
        <v>457</v>
      </c>
      <c r="R2026" s="23" t="s">
        <v>19338</v>
      </c>
      <c r="S2026" s="23" t="s">
        <v>18992</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19339</v>
      </c>
      <c r="I2027" s="3">
        <v>41416</v>
      </c>
      <c r="J2027" s="23" t="s">
        <v>18993</v>
      </c>
      <c r="K2027" s="23" t="s">
        <v>18994</v>
      </c>
      <c r="L2027" s="23" t="s">
        <v>9074</v>
      </c>
      <c r="M2027" s="23" t="s">
        <v>18995</v>
      </c>
      <c r="N2027" s="23" t="s">
        <v>19340</v>
      </c>
      <c r="O2027" s="23" t="s">
        <v>8978</v>
      </c>
      <c r="P2027" s="3">
        <v>41417</v>
      </c>
      <c r="Q2027" s="36" t="s">
        <v>457</v>
      </c>
      <c r="R2027" s="23" t="s">
        <v>19341</v>
      </c>
      <c r="S2027" s="23" t="s">
        <v>18996</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19342</v>
      </c>
      <c r="I2028" s="3">
        <v>41416</v>
      </c>
      <c r="J2028" s="23" t="s">
        <v>18997</v>
      </c>
      <c r="K2028" s="23" t="s">
        <v>18998</v>
      </c>
      <c r="L2028" s="23" t="s">
        <v>9074</v>
      </c>
      <c r="M2028" s="23" t="s">
        <v>18999</v>
      </c>
      <c r="N2028" s="23" t="s">
        <v>19396</v>
      </c>
      <c r="O2028" s="23" t="s">
        <v>9323</v>
      </c>
      <c r="P2028" s="3">
        <v>41418</v>
      </c>
      <c r="Q2028" s="36" t="s">
        <v>457</v>
      </c>
      <c r="R2028" s="23" t="s">
        <v>19397</v>
      </c>
      <c r="S2028" s="23" t="s">
        <v>19000</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19549</v>
      </c>
      <c r="I2029" s="3">
        <v>41425</v>
      </c>
      <c r="J2029" s="23" t="s">
        <v>19001</v>
      </c>
      <c r="K2029" s="23" t="s">
        <v>19002</v>
      </c>
      <c r="L2029" s="23" t="s">
        <v>4231</v>
      </c>
      <c r="M2029" s="23">
        <v>3538251526</v>
      </c>
      <c r="N2029" s="23" t="s">
        <v>19550</v>
      </c>
      <c r="O2029" s="23" t="s">
        <v>12026</v>
      </c>
      <c r="P2029" s="3">
        <v>41428</v>
      </c>
      <c r="Q2029" s="36" t="s">
        <v>457</v>
      </c>
      <c r="R2029" s="23" t="s">
        <v>19551</v>
      </c>
      <c r="S2029" s="23" t="s">
        <v>19003</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19552</v>
      </c>
      <c r="I2030" s="3">
        <v>41428</v>
      </c>
      <c r="J2030" s="23" t="s">
        <v>19004</v>
      </c>
      <c r="K2030" s="23" t="s">
        <v>19005</v>
      </c>
      <c r="L2030" s="23" t="s">
        <v>4421</v>
      </c>
      <c r="M2030" s="23" t="s">
        <v>19006</v>
      </c>
      <c r="N2030" s="23" t="s">
        <v>19553</v>
      </c>
      <c r="O2030" s="23" t="s">
        <v>12026</v>
      </c>
      <c r="P2030" s="3">
        <v>41428</v>
      </c>
      <c r="Q2030" s="36" t="s">
        <v>457</v>
      </c>
      <c r="R2030" s="23" t="s">
        <v>19554</v>
      </c>
      <c r="S2030" s="23" t="s">
        <v>19007</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19555</v>
      </c>
      <c r="I2031" s="3">
        <v>41429</v>
      </c>
      <c r="J2031" s="23" t="s">
        <v>19008</v>
      </c>
      <c r="K2031" s="23" t="s">
        <v>19009</v>
      </c>
      <c r="L2031" s="23" t="s">
        <v>4421</v>
      </c>
      <c r="M2031" s="23" t="s">
        <v>19010</v>
      </c>
      <c r="N2031" s="23" t="s">
        <v>19556</v>
      </c>
      <c r="O2031" s="23" t="s">
        <v>19280</v>
      </c>
      <c r="P2031" s="3">
        <v>41429</v>
      </c>
      <c r="Q2031" s="36" t="s">
        <v>457</v>
      </c>
      <c r="R2031" s="23" t="s">
        <v>19557</v>
      </c>
      <c r="S2031" s="23" t="s">
        <v>19011</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19558</v>
      </c>
      <c r="I2032" s="3">
        <v>41429</v>
      </c>
      <c r="J2032" s="23" t="s">
        <v>19012</v>
      </c>
      <c r="K2032" s="23" t="s">
        <v>19013</v>
      </c>
      <c r="L2032" s="23" t="s">
        <v>4259</v>
      </c>
      <c r="M2032" s="23" t="s">
        <v>19014</v>
      </c>
      <c r="N2032" s="23" t="s">
        <v>19559</v>
      </c>
      <c r="O2032" s="23" t="s">
        <v>6150</v>
      </c>
      <c r="P2032" s="3">
        <v>41431</v>
      </c>
      <c r="Q2032" s="36" t="s">
        <v>457</v>
      </c>
      <c r="R2032" s="23" t="s">
        <v>19560</v>
      </c>
      <c r="S2032" s="23" t="s">
        <v>19015</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19561</v>
      </c>
      <c r="I2033" s="3">
        <v>41429</v>
      </c>
      <c r="J2033" s="23" t="s">
        <v>4831</v>
      </c>
      <c r="K2033" s="23" t="s">
        <v>19016</v>
      </c>
      <c r="L2033" s="23" t="s">
        <v>4259</v>
      </c>
      <c r="M2033" s="23" t="s">
        <v>19017</v>
      </c>
      <c r="N2033" s="23" t="s">
        <v>19562</v>
      </c>
      <c r="O2033" s="23" t="s">
        <v>7433</v>
      </c>
      <c r="P2033" s="3">
        <v>41429</v>
      </c>
      <c r="Q2033" s="36" t="s">
        <v>457</v>
      </c>
      <c r="R2033" s="23" t="s">
        <v>19563</v>
      </c>
      <c r="S2033" s="23" t="s">
        <v>19018</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19711</v>
      </c>
      <c r="I2034" s="3">
        <v>41435</v>
      </c>
      <c r="J2034" s="23" t="s">
        <v>19019</v>
      </c>
      <c r="K2034" s="23" t="s">
        <v>19020</v>
      </c>
      <c r="L2034" s="23" t="s">
        <v>4259</v>
      </c>
      <c r="M2034" s="23" t="s">
        <v>19021</v>
      </c>
      <c r="N2034" s="23" t="s">
        <v>19712</v>
      </c>
      <c r="O2034" s="23" t="s">
        <v>7575</v>
      </c>
      <c r="P2034" s="3">
        <v>41436</v>
      </c>
      <c r="Q2034" s="36" t="s">
        <v>457</v>
      </c>
      <c r="R2034" s="23" t="s">
        <v>19713</v>
      </c>
      <c r="S2034" s="23" t="s">
        <v>19022</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19778</v>
      </c>
      <c r="I2035" s="3">
        <v>41443</v>
      </c>
      <c r="J2035" s="23" t="s">
        <v>19023</v>
      </c>
      <c r="K2035" s="23" t="s">
        <v>19024</v>
      </c>
      <c r="L2035" s="23" t="s">
        <v>8376</v>
      </c>
      <c r="M2035" s="23" t="s">
        <v>19025</v>
      </c>
      <c r="N2035" s="23" t="s">
        <v>19823</v>
      </c>
      <c r="O2035" s="23" t="s">
        <v>12026</v>
      </c>
      <c r="P2035" s="3">
        <v>41443</v>
      </c>
      <c r="Q2035" s="36" t="s">
        <v>457</v>
      </c>
      <c r="R2035" s="23" t="s">
        <v>19779</v>
      </c>
      <c r="S2035" s="23" t="s">
        <v>19026</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19564</v>
      </c>
      <c r="I2036" s="3">
        <v>41429</v>
      </c>
      <c r="J2036" s="23" t="s">
        <v>19565</v>
      </c>
      <c r="K2036" s="23" t="s">
        <v>19028</v>
      </c>
      <c r="L2036" s="23" t="s">
        <v>19029</v>
      </c>
      <c r="M2036" s="23" t="s">
        <v>19030</v>
      </c>
      <c r="N2036" s="23" t="s">
        <v>19566</v>
      </c>
      <c r="O2036" s="23" t="s">
        <v>12761</v>
      </c>
      <c r="P2036" s="3">
        <v>41429</v>
      </c>
      <c r="Q2036" s="36" t="s">
        <v>457</v>
      </c>
      <c r="R2036" s="23" t="s">
        <v>19567</v>
      </c>
      <c r="S2036" s="23" t="s">
        <v>19031</v>
      </c>
      <c r="T2036" s="23" t="s">
        <v>14881</v>
      </c>
      <c r="U2036" s="23" t="s">
        <v>19568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19467</v>
      </c>
      <c r="I2037" s="3">
        <v>41424</v>
      </c>
      <c r="J2037" s="23" t="s">
        <v>19027</v>
      </c>
      <c r="K2037" s="23" t="s">
        <v>19032</v>
      </c>
      <c r="L2037" s="23" t="s">
        <v>19029</v>
      </c>
      <c r="M2037" s="23" t="s">
        <v>19033</v>
      </c>
      <c r="N2037" s="23" t="s">
        <v>19569</v>
      </c>
      <c r="O2037" s="23" t="s">
        <v>14628</v>
      </c>
      <c r="P2037" s="3">
        <v>41428</v>
      </c>
      <c r="Q2037" s="36" t="s">
        <v>457</v>
      </c>
      <c r="R2037" s="23" t="s">
        <v>19468</v>
      </c>
      <c r="S2037" s="23" t="s">
        <v>19034</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19469</v>
      </c>
      <c r="I2038" s="3">
        <v>41424</v>
      </c>
      <c r="J2038" s="23" t="s">
        <v>19027</v>
      </c>
      <c r="K2038" s="23" t="s">
        <v>19035</v>
      </c>
      <c r="L2038" s="23" t="s">
        <v>19029</v>
      </c>
      <c r="M2038" s="23" t="s">
        <v>19036</v>
      </c>
      <c r="N2038" s="23" t="s">
        <v>19570</v>
      </c>
      <c r="O2038" s="23" t="s">
        <v>14628</v>
      </c>
      <c r="P2038" s="3">
        <v>41428</v>
      </c>
      <c r="Q2038" s="36" t="s">
        <v>457</v>
      </c>
      <c r="R2038" s="23" t="s">
        <v>19470</v>
      </c>
      <c r="S2038" s="23" t="s">
        <v>19037</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19571</v>
      </c>
      <c r="I2039" s="3">
        <v>41429</v>
      </c>
      <c r="J2039" s="23" t="s">
        <v>19027</v>
      </c>
      <c r="K2039" s="23" t="s">
        <v>19038</v>
      </c>
      <c r="L2039" s="23" t="s">
        <v>19029</v>
      </c>
      <c r="M2039" s="23" t="s">
        <v>19036</v>
      </c>
      <c r="N2039" s="23" t="s">
        <v>19572</v>
      </c>
      <c r="O2039" s="23" t="s">
        <v>12761</v>
      </c>
      <c r="P2039" s="3">
        <v>41429</v>
      </c>
      <c r="Q2039" s="36" t="s">
        <v>457</v>
      </c>
      <c r="R2039" s="23" t="s">
        <v>19573</v>
      </c>
      <c r="S2039" s="23" t="s">
        <v>19039</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19574</v>
      </c>
      <c r="I2040" s="3">
        <v>41429</v>
      </c>
      <c r="J2040" s="23" t="s">
        <v>19027</v>
      </c>
      <c r="K2040" s="23" t="s">
        <v>19040</v>
      </c>
      <c r="L2040" s="23" t="s">
        <v>19029</v>
      </c>
      <c r="M2040" s="23" t="s">
        <v>19041</v>
      </c>
      <c r="N2040" s="23" t="s">
        <v>19501</v>
      </c>
      <c r="O2040" s="23" t="s">
        <v>457</v>
      </c>
      <c r="P2040" s="3">
        <v>41429</v>
      </c>
      <c r="Q2040" s="36" t="s">
        <v>457</v>
      </c>
      <c r="R2040" s="23" t="s">
        <v>19575</v>
      </c>
      <c r="S2040" s="23" t="s">
        <v>19042</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20080</v>
      </c>
      <c r="I2041" s="3">
        <v>41449</v>
      </c>
      <c r="J2041" s="23" t="s">
        <v>19043</v>
      </c>
      <c r="K2041" s="23" t="s">
        <v>19044</v>
      </c>
      <c r="L2041" s="23" t="s">
        <v>4420</v>
      </c>
      <c r="M2041" s="23" t="s">
        <v>19045</v>
      </c>
      <c r="N2041" s="23" t="s">
        <v>20081</v>
      </c>
      <c r="O2041" s="23" t="s">
        <v>20082</v>
      </c>
      <c r="P2041" s="3">
        <v>41452</v>
      </c>
      <c r="Q2041" s="36" t="s">
        <v>457</v>
      </c>
      <c r="R2041" s="23" t="s">
        <v>19637</v>
      </c>
      <c r="S2041" s="23" t="s">
        <v>19046</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19471</v>
      </c>
      <c r="I2042" s="3">
        <v>41422</v>
      </c>
      <c r="J2042" s="23" t="s">
        <v>19047</v>
      </c>
      <c r="K2042" s="23" t="s">
        <v>19048</v>
      </c>
      <c r="L2042" s="23" t="s">
        <v>4525</v>
      </c>
      <c r="M2042" s="23" t="s">
        <v>19049</v>
      </c>
      <c r="N2042" s="23" t="s">
        <v>19472</v>
      </c>
      <c r="O2042" s="23" t="s">
        <v>12684</v>
      </c>
      <c r="P2042" s="3">
        <v>41422</v>
      </c>
      <c r="Q2042" s="36" t="s">
        <v>457</v>
      </c>
      <c r="R2042" s="23" t="s">
        <v>19473</v>
      </c>
      <c r="S2042" s="23" t="s">
        <v>19050</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19824</v>
      </c>
      <c r="I2043" s="3">
        <v>41443</v>
      </c>
      <c r="J2043" s="23" t="s">
        <v>19051</v>
      </c>
      <c r="K2043" s="23" t="s">
        <v>19052</v>
      </c>
      <c r="L2043" s="23" t="s">
        <v>19053</v>
      </c>
      <c r="M2043" s="23" t="s">
        <v>19054</v>
      </c>
      <c r="N2043" s="23" t="s">
        <v>19825</v>
      </c>
      <c r="O2043" s="23" t="s">
        <v>19419</v>
      </c>
      <c r="P2043" s="3">
        <v>41444</v>
      </c>
      <c r="Q2043" s="36" t="s">
        <v>457</v>
      </c>
      <c r="R2043" s="23" t="s">
        <v>19826</v>
      </c>
      <c r="S2043" s="23" t="s">
        <v>19055</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19905</v>
      </c>
      <c r="I2044" s="3">
        <v>41443</v>
      </c>
      <c r="J2044" s="23" t="s">
        <v>19056</v>
      </c>
      <c r="K2044" s="23" t="s">
        <v>19057</v>
      </c>
      <c r="L2044" s="23" t="s">
        <v>19053</v>
      </c>
      <c r="M2044" s="23" t="s">
        <v>19058</v>
      </c>
      <c r="N2044" s="23" t="s">
        <v>19906</v>
      </c>
      <c r="O2044" s="23" t="s">
        <v>19419</v>
      </c>
      <c r="P2044" s="3">
        <v>41445</v>
      </c>
      <c r="Q2044" s="36" t="s">
        <v>457</v>
      </c>
      <c r="R2044" s="23" t="s">
        <v>19907</v>
      </c>
      <c r="S2044" s="23" t="s">
        <v>19059</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20352</v>
      </c>
      <c r="I2045" s="23">
        <v>41464</v>
      </c>
      <c r="J2045" s="23" t="s">
        <v>19060</v>
      </c>
      <c r="K2045" s="23" t="s">
        <v>19061</v>
      </c>
      <c r="L2045" s="23" t="s">
        <v>4530</v>
      </c>
      <c r="M2045" s="23" t="s">
        <v>19062</v>
      </c>
      <c r="N2045" s="23" t="s">
        <v>20353</v>
      </c>
      <c r="O2045" s="23" t="s">
        <v>4897</v>
      </c>
      <c r="P2045" s="23">
        <v>41465</v>
      </c>
      <c r="Q2045" s="36" t="s">
        <v>457</v>
      </c>
      <c r="R2045" s="23" t="s">
        <v>20354</v>
      </c>
      <c r="S2045" s="23" t="s">
        <v>19063</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20355</v>
      </c>
      <c r="I2046" s="23">
        <v>41465</v>
      </c>
      <c r="J2046" s="23" t="s">
        <v>19064</v>
      </c>
      <c r="K2046" s="23" t="s">
        <v>19065</v>
      </c>
      <c r="L2046" s="23" t="s">
        <v>4530</v>
      </c>
      <c r="M2046" s="23" t="s">
        <v>19066</v>
      </c>
      <c r="N2046" s="23" t="s">
        <v>20366</v>
      </c>
      <c r="O2046" s="23" t="s">
        <v>4897</v>
      </c>
      <c r="P2046" s="23">
        <v>41466</v>
      </c>
      <c r="Q2046" s="36" t="s">
        <v>457</v>
      </c>
      <c r="R2046" s="23" t="s">
        <v>20356</v>
      </c>
      <c r="S2046" s="23" t="s">
        <v>19067</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20357</v>
      </c>
      <c r="I2047" s="23">
        <v>41464</v>
      </c>
      <c r="J2047" s="23" t="s">
        <v>19068</v>
      </c>
      <c r="K2047" s="23" t="s">
        <v>19069</v>
      </c>
      <c r="L2047" s="23" t="s">
        <v>4530</v>
      </c>
      <c r="M2047" s="23" t="s">
        <v>19070</v>
      </c>
      <c r="N2047" s="23" t="s">
        <v>20358</v>
      </c>
      <c r="O2047" s="23" t="s">
        <v>4897</v>
      </c>
      <c r="P2047" s="23">
        <v>41464</v>
      </c>
      <c r="Q2047" s="36" t="s">
        <v>457</v>
      </c>
      <c r="R2047" s="23" t="s">
        <v>20181</v>
      </c>
      <c r="S2047" s="23" t="s">
        <v>19071</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20388</v>
      </c>
      <c r="I2048" s="23">
        <v>41466</v>
      </c>
      <c r="J2048" s="23" t="s">
        <v>19072</v>
      </c>
      <c r="K2048" s="23" t="s">
        <v>19073</v>
      </c>
      <c r="L2048" s="23" t="s">
        <v>4530</v>
      </c>
      <c r="M2048" s="23" t="s">
        <v>19074</v>
      </c>
      <c r="N2048" s="23" t="s">
        <v>20389</v>
      </c>
      <c r="O2048" s="23" t="s">
        <v>4897</v>
      </c>
      <c r="P2048" s="23">
        <v>41466</v>
      </c>
      <c r="Q2048" s="36" t="s">
        <v>457</v>
      </c>
      <c r="R2048" s="23" t="s">
        <v>20390</v>
      </c>
      <c r="S2048" s="23" t="s">
        <v>19075</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20359</v>
      </c>
      <c r="I2049" s="23">
        <v>41457</v>
      </c>
      <c r="J2049" s="23" t="s">
        <v>19076</v>
      </c>
      <c r="K2049" s="23" t="s">
        <v>19077</v>
      </c>
      <c r="L2049" s="23" t="s">
        <v>19078</v>
      </c>
      <c r="M2049" s="23" t="s">
        <v>19079</v>
      </c>
      <c r="N2049" s="23" t="s">
        <v>20391</v>
      </c>
      <c r="O2049" s="23" t="s">
        <v>15584</v>
      </c>
      <c r="P2049" s="23">
        <v>41466</v>
      </c>
      <c r="Q2049" s="36" t="s">
        <v>457</v>
      </c>
      <c r="R2049" s="23" t="s">
        <v>19080</v>
      </c>
      <c r="S2049" s="23" t="s">
        <v>19080</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19908</v>
      </c>
      <c r="I2050" s="3">
        <v>41445</v>
      </c>
      <c r="J2050" s="23" t="s">
        <v>19081</v>
      </c>
      <c r="K2050" s="23" t="s">
        <v>19082</v>
      </c>
      <c r="L2050" s="23" t="s">
        <v>19083</v>
      </c>
      <c r="M2050" s="23" t="s">
        <v>19084</v>
      </c>
      <c r="N2050" s="23" t="s">
        <v>20083</v>
      </c>
      <c r="O2050" s="23" t="s">
        <v>12758</v>
      </c>
      <c r="P2050" s="3">
        <v>41449</v>
      </c>
      <c r="Q2050" s="36" t="s">
        <v>457</v>
      </c>
      <c r="R2050" s="23" t="s">
        <v>19909</v>
      </c>
      <c r="S2050" s="23" t="s">
        <v>19085</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19910</v>
      </c>
      <c r="I2051" s="3">
        <v>41445</v>
      </c>
      <c r="J2051" s="23" t="s">
        <v>19081</v>
      </c>
      <c r="K2051" s="23" t="s">
        <v>19086</v>
      </c>
      <c r="L2051" s="23" t="s">
        <v>19083</v>
      </c>
      <c r="M2051" s="23" t="s">
        <v>19087</v>
      </c>
      <c r="N2051" s="23" t="s">
        <v>20084</v>
      </c>
      <c r="O2051" s="23" t="s">
        <v>12684</v>
      </c>
      <c r="P2051" s="3">
        <v>41449</v>
      </c>
      <c r="Q2051" s="36" t="s">
        <v>457</v>
      </c>
      <c r="R2051" s="23" t="s">
        <v>19911</v>
      </c>
      <c r="S2051" s="23" t="s">
        <v>19088</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20085</v>
      </c>
      <c r="I2052" s="3">
        <v>41452</v>
      </c>
      <c r="J2052" s="23" t="s">
        <v>19089</v>
      </c>
      <c r="K2052" s="23" t="s">
        <v>19090</v>
      </c>
      <c r="L2052" s="23" t="s">
        <v>8317</v>
      </c>
      <c r="M2052" s="23" t="s">
        <v>19091</v>
      </c>
      <c r="N2052" s="23" t="s">
        <v>20086</v>
      </c>
      <c r="O2052" s="23" t="s">
        <v>12758</v>
      </c>
      <c r="P2052" s="3">
        <v>41452</v>
      </c>
      <c r="Q2052" s="36" t="s">
        <v>457</v>
      </c>
      <c r="R2052" s="23" t="s">
        <v>20087</v>
      </c>
      <c r="S2052" s="23" t="s">
        <v>19092</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20212</v>
      </c>
      <c r="I2053" s="3">
        <v>41452</v>
      </c>
      <c r="J2053" s="23" t="s">
        <v>19093</v>
      </c>
      <c r="K2053" s="23" t="s">
        <v>19094</v>
      </c>
      <c r="L2053" s="23" t="s">
        <v>8317</v>
      </c>
      <c r="M2053" s="23" t="s">
        <v>19095</v>
      </c>
      <c r="N2053" s="23" t="s">
        <v>20213</v>
      </c>
      <c r="O2053" s="23" t="s">
        <v>12758</v>
      </c>
      <c r="P2053" s="3">
        <v>41452</v>
      </c>
      <c r="Q2053" s="36" t="s">
        <v>457</v>
      </c>
      <c r="R2053" s="23" t="s">
        <v>20214</v>
      </c>
      <c r="S2053" s="23" t="s">
        <v>19096</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20088</v>
      </c>
      <c r="I2054" s="3">
        <v>41446</v>
      </c>
      <c r="J2054" s="23" t="s">
        <v>19097</v>
      </c>
      <c r="K2054" s="23" t="s">
        <v>19098</v>
      </c>
      <c r="L2054" s="23" t="s">
        <v>19099</v>
      </c>
      <c r="M2054" s="23" t="s">
        <v>19100</v>
      </c>
      <c r="N2054" s="23" t="s">
        <v>20089</v>
      </c>
      <c r="O2054" s="23" t="s">
        <v>19580</v>
      </c>
      <c r="P2054" s="3">
        <v>41449</v>
      </c>
      <c r="Q2054" s="36" t="s">
        <v>457</v>
      </c>
      <c r="R2054" s="23" t="s">
        <v>20090</v>
      </c>
      <c r="S2054" s="23" t="s">
        <v>19101</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19714</v>
      </c>
      <c r="I2055" s="3">
        <v>41437</v>
      </c>
      <c r="J2055" s="23" t="s">
        <v>19102</v>
      </c>
      <c r="K2055" s="23" t="s">
        <v>19103</v>
      </c>
      <c r="L2055" s="23" t="s">
        <v>19104</v>
      </c>
      <c r="M2055" s="23" t="s">
        <v>19105</v>
      </c>
      <c r="N2055" s="23" t="s">
        <v>19715</v>
      </c>
      <c r="O2055" s="23" t="s">
        <v>19358</v>
      </c>
      <c r="P2055" s="3">
        <v>41437</v>
      </c>
      <c r="Q2055" s="36" t="s">
        <v>457</v>
      </c>
      <c r="R2055" s="23" t="s">
        <v>19716</v>
      </c>
      <c r="S2055" s="23" t="s">
        <v>19106</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19912</v>
      </c>
      <c r="I2056" s="3">
        <v>41446</v>
      </c>
      <c r="J2056" s="23" t="s">
        <v>19107</v>
      </c>
      <c r="K2056" s="23" t="s">
        <v>19108</v>
      </c>
      <c r="L2056" s="23" t="s">
        <v>19109</v>
      </c>
      <c r="M2056" s="23" t="s">
        <v>20615</v>
      </c>
      <c r="N2056" s="23" t="s">
        <v>19913</v>
      </c>
      <c r="O2056" s="23" t="s">
        <v>12758</v>
      </c>
      <c r="P2056" s="3">
        <v>41449</v>
      </c>
      <c r="Q2056" s="36" t="s">
        <v>457</v>
      </c>
      <c r="R2056" s="23" t="s">
        <v>19914</v>
      </c>
      <c r="S2056" s="23" t="s">
        <v>19110</v>
      </c>
      <c r="T2056" s="23" t="s">
        <v>14881</v>
      </c>
      <c r="U2056" s="23" t="s">
        <v>18372</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19343</v>
      </c>
      <c r="I2057" s="3">
        <v>41416</v>
      </c>
      <c r="J2057" s="23" t="s">
        <v>19111</v>
      </c>
      <c r="K2057" s="23" t="s">
        <v>19112</v>
      </c>
      <c r="L2057" s="23" t="s">
        <v>6215</v>
      </c>
      <c r="M2057" s="23" t="s">
        <v>19113</v>
      </c>
      <c r="N2057" s="23" t="s">
        <v>19344</v>
      </c>
      <c r="O2057" s="23" t="s">
        <v>12060</v>
      </c>
      <c r="P2057" s="3">
        <v>41417</v>
      </c>
      <c r="Q2057" s="36" t="s">
        <v>457</v>
      </c>
      <c r="R2057" s="23" t="s">
        <v>19345</v>
      </c>
      <c r="S2057" s="23" t="s">
        <v>19114</v>
      </c>
      <c r="T2057" s="23" t="s">
        <v>14881</v>
      </c>
      <c r="U2057" s="23" t="s">
        <v>18372</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19115</v>
      </c>
      <c r="K2058" s="23" t="s">
        <v>19116</v>
      </c>
      <c r="L2058" s="23" t="s">
        <v>19117</v>
      </c>
      <c r="M2058" s="23" t="s">
        <v>19118</v>
      </c>
      <c r="N2058" s="23" t="s">
        <v>457</v>
      </c>
      <c r="O2058" s="23" t="s">
        <v>457</v>
      </c>
      <c r="P2058" s="23" t="s">
        <v>457</v>
      </c>
      <c r="Q2058" s="23" t="s">
        <v>19780</v>
      </c>
      <c r="R2058" s="23" t="s">
        <v>457</v>
      </c>
      <c r="S2058" s="23" t="s">
        <v>19119</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20091</v>
      </c>
      <c r="I2059" s="3">
        <v>41450</v>
      </c>
      <c r="J2059" s="23" t="s">
        <v>19120</v>
      </c>
      <c r="K2059" s="23" t="s">
        <v>19121</v>
      </c>
      <c r="L2059" s="23" t="s">
        <v>18963</v>
      </c>
      <c r="M2059" s="23" t="s">
        <v>19122</v>
      </c>
      <c r="N2059" s="23" t="s">
        <v>20092</v>
      </c>
      <c r="O2059" s="23" t="s">
        <v>12758</v>
      </c>
      <c r="P2059" s="3">
        <v>41452</v>
      </c>
      <c r="Q2059" s="36" t="s">
        <v>457</v>
      </c>
      <c r="R2059" s="23" t="s">
        <v>20093</v>
      </c>
      <c r="S2059" s="23" t="s">
        <v>19123</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19398</v>
      </c>
      <c r="I2060" s="3">
        <v>41418</v>
      </c>
      <c r="J2060" s="23" t="s">
        <v>19124</v>
      </c>
      <c r="K2060" s="23" t="s">
        <v>19125</v>
      </c>
      <c r="L2060" s="23" t="s">
        <v>6374</v>
      </c>
      <c r="M2060" s="23" t="s">
        <v>19126</v>
      </c>
      <c r="N2060" s="23" t="s">
        <v>19399</v>
      </c>
      <c r="O2060" s="23" t="s">
        <v>12026</v>
      </c>
      <c r="P2060" s="3">
        <v>41421</v>
      </c>
      <c r="Q2060" s="36" t="s">
        <v>457</v>
      </c>
      <c r="R2060" s="23" t="s">
        <v>19400</v>
      </c>
      <c r="S2060" s="23" t="s">
        <v>19127</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19639</v>
      </c>
      <c r="I2061" s="3">
        <v>41432</v>
      </c>
      <c r="J2061" s="23" t="s">
        <v>19128</v>
      </c>
      <c r="K2061" s="23" t="s">
        <v>19129</v>
      </c>
      <c r="L2061" s="23" t="s">
        <v>19130</v>
      </c>
      <c r="M2061" s="23" t="s">
        <v>19131</v>
      </c>
      <c r="N2061" s="23" t="s">
        <v>19640</v>
      </c>
      <c r="O2061" s="23" t="s">
        <v>5638</v>
      </c>
      <c r="P2061" s="3">
        <v>41435</v>
      </c>
      <c r="Q2061" s="36" t="s">
        <v>19641</v>
      </c>
      <c r="R2061" s="23" t="s">
        <v>19642</v>
      </c>
      <c r="S2061" s="23" t="s">
        <v>19132</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19781</v>
      </c>
      <c r="I2062" s="3">
        <v>41416</v>
      </c>
      <c r="J2062" s="23" t="s">
        <v>19133</v>
      </c>
      <c r="K2062" s="23" t="s">
        <v>19134</v>
      </c>
      <c r="L2062" s="23" t="s">
        <v>9074</v>
      </c>
      <c r="M2062" s="23" t="s">
        <v>19135</v>
      </c>
      <c r="N2062" s="23" t="s">
        <v>19782</v>
      </c>
      <c r="O2062" s="23" t="s">
        <v>4897</v>
      </c>
      <c r="P2062" s="3">
        <v>41436</v>
      </c>
      <c r="Q2062" s="36" t="s">
        <v>457</v>
      </c>
      <c r="R2062" s="23" t="s">
        <v>19783</v>
      </c>
      <c r="S2062" s="23" t="s">
        <v>19136</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20094</v>
      </c>
      <c r="I2063" s="3">
        <v>41450</v>
      </c>
      <c r="J2063" s="23" t="s">
        <v>19157</v>
      </c>
      <c r="K2063" s="23" t="s">
        <v>19158</v>
      </c>
      <c r="L2063" s="23" t="s">
        <v>19159</v>
      </c>
      <c r="M2063" s="23" t="s">
        <v>19160</v>
      </c>
      <c r="N2063" s="23" t="s">
        <v>20095</v>
      </c>
      <c r="O2063" s="23" t="s">
        <v>12026</v>
      </c>
      <c r="P2063" s="3">
        <v>41452</v>
      </c>
      <c r="Q2063" s="36" t="s">
        <v>457</v>
      </c>
      <c r="R2063" s="23" t="s">
        <v>20096</v>
      </c>
      <c r="S2063" s="23" t="s">
        <v>19161</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19474</v>
      </c>
      <c r="I2064" s="3">
        <v>41422</v>
      </c>
      <c r="J2064" s="23" t="s">
        <v>19162</v>
      </c>
      <c r="K2064" s="23" t="s">
        <v>19163</v>
      </c>
      <c r="L2064" s="23" t="s">
        <v>19164</v>
      </c>
      <c r="M2064" s="23" t="s">
        <v>18955</v>
      </c>
      <c r="N2064" s="23" t="s">
        <v>19475</v>
      </c>
      <c r="O2064" s="23" t="s">
        <v>12026</v>
      </c>
      <c r="P2064" s="3">
        <v>41422</v>
      </c>
      <c r="Q2064" s="36" t="s">
        <v>457</v>
      </c>
      <c r="R2064" s="23" t="s">
        <v>19476</v>
      </c>
      <c r="S2064" s="23" t="s">
        <v>19165</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19346</v>
      </c>
      <c r="I2065" s="3">
        <v>41416</v>
      </c>
      <c r="J2065" s="23" t="s">
        <v>19166</v>
      </c>
      <c r="K2065" s="23" t="s">
        <v>19167</v>
      </c>
      <c r="L2065" s="23" t="s">
        <v>19168</v>
      </c>
      <c r="M2065" s="23" t="s">
        <v>19169</v>
      </c>
      <c r="N2065" s="23" t="s">
        <v>19347</v>
      </c>
      <c r="O2065" s="23" t="s">
        <v>12684</v>
      </c>
      <c r="P2065" s="3">
        <v>41417</v>
      </c>
      <c r="Q2065" s="36" t="s">
        <v>457</v>
      </c>
      <c r="R2065" s="23" t="s">
        <v>19348</v>
      </c>
      <c r="S2065" s="23" t="s">
        <v>19170</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19349</v>
      </c>
      <c r="I2066" s="3">
        <v>41417</v>
      </c>
      <c r="J2066" s="23" t="s">
        <v>19171</v>
      </c>
      <c r="K2066" s="23" t="s">
        <v>19172</v>
      </c>
      <c r="L2066" s="23" t="s">
        <v>19173</v>
      </c>
      <c r="M2066" s="23" t="s">
        <v>19174</v>
      </c>
      <c r="N2066" s="23" t="s">
        <v>19401</v>
      </c>
      <c r="O2066" s="23" t="s">
        <v>12026</v>
      </c>
      <c r="P2066" s="3">
        <v>41418</v>
      </c>
      <c r="Q2066" s="36" t="s">
        <v>457</v>
      </c>
      <c r="R2066" s="23" t="s">
        <v>19350</v>
      </c>
      <c r="S2066" s="23" t="s">
        <v>19175</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19784</v>
      </c>
      <c r="I2067" s="3">
        <v>41442</v>
      </c>
      <c r="J2067" s="23" t="s">
        <v>19176</v>
      </c>
      <c r="K2067" s="23" t="s">
        <v>19177</v>
      </c>
      <c r="L2067" s="23" t="s">
        <v>18937</v>
      </c>
      <c r="M2067" s="23" t="s">
        <v>19178</v>
      </c>
      <c r="N2067" s="23" t="s">
        <v>19785</v>
      </c>
      <c r="O2067" s="23" t="s">
        <v>12060</v>
      </c>
      <c r="P2067" s="3">
        <v>41430</v>
      </c>
      <c r="Q2067" s="36" t="s">
        <v>457</v>
      </c>
      <c r="R2067" s="23" t="s">
        <v>19786</v>
      </c>
      <c r="S2067" s="23" t="s">
        <v>19179</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19351</v>
      </c>
      <c r="I2068" s="3">
        <v>41417</v>
      </c>
      <c r="J2068" s="23" t="s">
        <v>19180</v>
      </c>
      <c r="K2068" s="23" t="s">
        <v>19181</v>
      </c>
      <c r="L2068" s="23" t="s">
        <v>19173</v>
      </c>
      <c r="M2068" s="23" t="s">
        <v>19182</v>
      </c>
      <c r="N2068" s="23" t="s">
        <v>19352</v>
      </c>
      <c r="O2068" s="23" t="s">
        <v>12060</v>
      </c>
      <c r="P2068" s="3">
        <v>41430</v>
      </c>
      <c r="Q2068" s="36" t="s">
        <v>457</v>
      </c>
      <c r="R2068" s="23" t="s">
        <v>19353</v>
      </c>
      <c r="S2068" s="23" t="s">
        <v>19183</v>
      </c>
      <c r="T2068" s="23" t="s">
        <v>14881</v>
      </c>
      <c r="U2068" s="23" t="s">
        <v>19354</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19915</v>
      </c>
      <c r="I2069" s="3">
        <v>41445</v>
      </c>
      <c r="J2069" s="23" t="s">
        <v>19184</v>
      </c>
      <c r="K2069" s="23" t="s">
        <v>19185</v>
      </c>
      <c r="L2069" s="23" t="s">
        <v>19186</v>
      </c>
      <c r="M2069" s="23" t="s">
        <v>19187</v>
      </c>
      <c r="N2069" s="23" t="s">
        <v>19916</v>
      </c>
      <c r="O2069" s="23" t="s">
        <v>12758</v>
      </c>
      <c r="P2069" s="3">
        <v>41446</v>
      </c>
      <c r="Q2069" s="36" t="s">
        <v>457</v>
      </c>
      <c r="R2069" s="23" t="s">
        <v>19917</v>
      </c>
      <c r="S2069" s="23" t="s">
        <v>19188</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19643</v>
      </c>
      <c r="I2070" s="3">
        <v>41422</v>
      </c>
      <c r="J2070" s="23" t="s">
        <v>19189</v>
      </c>
      <c r="K2070" s="23" t="s">
        <v>19190</v>
      </c>
      <c r="L2070" s="23" t="s">
        <v>19191</v>
      </c>
      <c r="M2070" s="23" t="s">
        <v>19192</v>
      </c>
      <c r="N2070" s="23" t="s">
        <v>19644</v>
      </c>
      <c r="O2070" s="23" t="s">
        <v>12758</v>
      </c>
      <c r="P2070" s="3">
        <v>41432</v>
      </c>
      <c r="Q2070" s="36" t="s">
        <v>457</v>
      </c>
      <c r="R2070" s="23" t="s">
        <v>19645</v>
      </c>
      <c r="S2070" s="23" t="s">
        <v>19193</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19646</v>
      </c>
      <c r="I2071" s="3">
        <v>41423</v>
      </c>
      <c r="J2071" s="23" t="s">
        <v>19194</v>
      </c>
      <c r="K2071" s="23" t="s">
        <v>19195</v>
      </c>
      <c r="L2071" s="23" t="s">
        <v>4343</v>
      </c>
      <c r="M2071" s="23" t="s">
        <v>19196</v>
      </c>
      <c r="N2071" s="23" t="s">
        <v>19647</v>
      </c>
      <c r="O2071" s="23" t="s">
        <v>12026</v>
      </c>
      <c r="P2071" s="3">
        <v>41432</v>
      </c>
      <c r="Q2071" s="36" t="s">
        <v>457</v>
      </c>
      <c r="R2071" s="23" t="s">
        <v>4098</v>
      </c>
      <c r="S2071" s="23" t="s">
        <v>19197</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19477</v>
      </c>
      <c r="I2072" s="3">
        <v>41423</v>
      </c>
      <c r="J2072" s="23" t="s">
        <v>19198</v>
      </c>
      <c r="K2072" s="23" t="s">
        <v>19199</v>
      </c>
      <c r="L2072" s="23" t="s">
        <v>4343</v>
      </c>
      <c r="M2072" s="23" t="s">
        <v>19200</v>
      </c>
      <c r="N2072" s="23" t="s">
        <v>19478</v>
      </c>
      <c r="O2072" s="23" t="s">
        <v>12026</v>
      </c>
      <c r="P2072" s="3">
        <v>41423</v>
      </c>
      <c r="Q2072" s="36" t="s">
        <v>457</v>
      </c>
      <c r="R2072" s="23" t="s">
        <v>19479</v>
      </c>
      <c r="S2072" s="23" t="s">
        <v>19201</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19648</v>
      </c>
      <c r="I2073" s="3">
        <v>41423</v>
      </c>
      <c r="J2073" s="23" t="s">
        <v>19202</v>
      </c>
      <c r="K2073" s="23" t="s">
        <v>19203</v>
      </c>
      <c r="L2073" s="23" t="s">
        <v>4343</v>
      </c>
      <c r="M2073" s="23" t="s">
        <v>19204</v>
      </c>
      <c r="N2073" s="23" t="s">
        <v>19649</v>
      </c>
      <c r="O2073" s="23" t="s">
        <v>12026</v>
      </c>
      <c r="P2073" s="3">
        <v>41432</v>
      </c>
      <c r="Q2073" s="36" t="s">
        <v>457</v>
      </c>
      <c r="R2073" s="23" t="s">
        <v>4098</v>
      </c>
      <c r="S2073" s="23" t="s">
        <v>19205</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19576</v>
      </c>
      <c r="I2074" s="3">
        <v>41428</v>
      </c>
      <c r="J2074" s="23" t="s">
        <v>19206</v>
      </c>
      <c r="K2074" s="23" t="s">
        <v>19207</v>
      </c>
      <c r="L2074" s="23" t="s">
        <v>4365</v>
      </c>
      <c r="M2074" s="23" t="s">
        <v>19208</v>
      </c>
      <c r="N2074" s="23" t="s">
        <v>19650</v>
      </c>
      <c r="O2074" s="23" t="s">
        <v>14628</v>
      </c>
      <c r="P2074" s="3">
        <v>41432</v>
      </c>
      <c r="Q2074" s="36" t="s">
        <v>457</v>
      </c>
      <c r="R2074" s="23" t="s">
        <v>19577</v>
      </c>
      <c r="S2074" s="23" t="s">
        <v>19209</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19578</v>
      </c>
      <c r="I2075" s="3">
        <v>41428</v>
      </c>
      <c r="J2075" s="23" t="s">
        <v>19210</v>
      </c>
      <c r="K2075" s="23" t="s">
        <v>19211</v>
      </c>
      <c r="L2075" s="23" t="s">
        <v>4365</v>
      </c>
      <c r="M2075" s="23" t="s">
        <v>19208</v>
      </c>
      <c r="N2075" s="23" t="s">
        <v>19579</v>
      </c>
      <c r="O2075" s="23" t="s">
        <v>19580</v>
      </c>
      <c r="P2075" s="3">
        <v>41429</v>
      </c>
      <c r="Q2075" s="36" t="s">
        <v>457</v>
      </c>
      <c r="R2075" s="23" t="s">
        <v>19581</v>
      </c>
      <c r="S2075" s="23" t="s">
        <v>19212</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19582</v>
      </c>
      <c r="I2076" s="3">
        <v>41428</v>
      </c>
      <c r="J2076" s="23" t="s">
        <v>19213</v>
      </c>
      <c r="K2076" s="23" t="s">
        <v>19214</v>
      </c>
      <c r="L2076" s="23" t="s">
        <v>4365</v>
      </c>
      <c r="M2076" s="23" t="s">
        <v>19215</v>
      </c>
      <c r="N2076" s="23" t="s">
        <v>19583</v>
      </c>
      <c r="O2076" s="23" t="s">
        <v>14628</v>
      </c>
      <c r="P2076" s="3">
        <v>41430</v>
      </c>
      <c r="Q2076" s="36" t="s">
        <v>457</v>
      </c>
      <c r="R2076" s="23" t="s">
        <v>19584</v>
      </c>
      <c r="S2076" s="23" t="s">
        <v>19216</v>
      </c>
      <c r="T2076" s="23" t="s">
        <v>14881</v>
      </c>
      <c r="U2076" s="23" t="s">
        <v>18712</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19585</v>
      </c>
      <c r="I2077" s="3">
        <v>41428</v>
      </c>
      <c r="J2077" s="23" t="s">
        <v>19217</v>
      </c>
      <c r="K2077" s="23" t="s">
        <v>19218</v>
      </c>
      <c r="L2077" s="23" t="s">
        <v>4365</v>
      </c>
      <c r="M2077" s="23" t="s">
        <v>19215</v>
      </c>
      <c r="N2077" s="23" t="s">
        <v>19586</v>
      </c>
      <c r="O2077" s="23" t="s">
        <v>14628</v>
      </c>
      <c r="P2077" s="3">
        <v>41429</v>
      </c>
      <c r="Q2077" s="36" t="s">
        <v>457</v>
      </c>
      <c r="R2077" s="23" t="s">
        <v>19587</v>
      </c>
      <c r="S2077" s="23" t="s">
        <v>19219</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19588</v>
      </c>
      <c r="I2078" s="3">
        <v>41429</v>
      </c>
      <c r="J2078" s="23" t="s">
        <v>19220</v>
      </c>
      <c r="K2078" s="23" t="s">
        <v>19221</v>
      </c>
      <c r="L2078" s="23" t="s">
        <v>4365</v>
      </c>
      <c r="M2078" s="23" t="s">
        <v>19222</v>
      </c>
      <c r="N2078" s="23" t="s">
        <v>19589</v>
      </c>
      <c r="O2078" s="23" t="s">
        <v>19590</v>
      </c>
      <c r="P2078" s="3">
        <v>41429</v>
      </c>
      <c r="Q2078" s="36" t="s">
        <v>457</v>
      </c>
      <c r="R2078" s="23" t="s">
        <v>19591</v>
      </c>
      <c r="S2078" s="23" t="s">
        <v>19223</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19918</v>
      </c>
      <c r="I2079" s="3">
        <v>41443</v>
      </c>
      <c r="J2079" s="23" t="s">
        <v>19224</v>
      </c>
      <c r="K2079" s="23" t="s">
        <v>19225</v>
      </c>
      <c r="L2079" s="23" t="s">
        <v>4234</v>
      </c>
      <c r="M2079" s="23" t="s">
        <v>19226</v>
      </c>
      <c r="N2079" s="23" t="s">
        <v>19919</v>
      </c>
      <c r="O2079" s="23" t="s">
        <v>12684</v>
      </c>
      <c r="P2079" s="3">
        <v>41444</v>
      </c>
      <c r="Q2079" s="36" t="s">
        <v>457</v>
      </c>
      <c r="R2079" s="23" t="s">
        <v>19920</v>
      </c>
      <c r="S2079" s="23" t="s">
        <v>19227</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19921</v>
      </c>
      <c r="I2080" s="3">
        <v>41444</v>
      </c>
      <c r="J2080" s="23" t="s">
        <v>19228</v>
      </c>
      <c r="K2080" s="23" t="s">
        <v>19229</v>
      </c>
      <c r="L2080" s="23" t="s">
        <v>4234</v>
      </c>
      <c r="M2080" s="23" t="s">
        <v>19226</v>
      </c>
      <c r="N2080" s="23" t="s">
        <v>19922</v>
      </c>
      <c r="O2080" s="23" t="s">
        <v>12758</v>
      </c>
      <c r="P2080" s="3">
        <v>41444</v>
      </c>
      <c r="Q2080" s="36" t="s">
        <v>457</v>
      </c>
      <c r="R2080" s="23" t="s">
        <v>19923</v>
      </c>
      <c r="S2080" s="23" t="s">
        <v>19230</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20632</v>
      </c>
      <c r="I2081" s="3">
        <v>41452</v>
      </c>
      <c r="J2081" s="23" t="s">
        <v>19231</v>
      </c>
      <c r="K2081" s="23" t="s">
        <v>19232</v>
      </c>
      <c r="L2081" s="23" t="s">
        <v>19233</v>
      </c>
      <c r="M2081" s="23" t="s">
        <v>19234</v>
      </c>
      <c r="N2081" s="23" t="s">
        <v>20633</v>
      </c>
      <c r="O2081" s="23" t="s">
        <v>20634</v>
      </c>
      <c r="P2081" s="23">
        <v>41506</v>
      </c>
      <c r="Q2081" s="36" t="s">
        <v>457</v>
      </c>
      <c r="R2081" s="23" t="s">
        <v>20635</v>
      </c>
      <c r="S2081" s="23" t="s">
        <v>19235</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19924</v>
      </c>
      <c r="I2082" s="3">
        <v>41444</v>
      </c>
      <c r="J2082" s="23" t="s">
        <v>19236</v>
      </c>
      <c r="K2082" s="23" t="s">
        <v>19237</v>
      </c>
      <c r="L2082" s="23" t="s">
        <v>4234</v>
      </c>
      <c r="M2082" s="23" t="s">
        <v>19226</v>
      </c>
      <c r="N2082" s="23" t="s">
        <v>19925</v>
      </c>
      <c r="O2082" s="23" t="s">
        <v>12758</v>
      </c>
      <c r="P2082" s="3">
        <v>41444</v>
      </c>
      <c r="Q2082" s="36" t="s">
        <v>457</v>
      </c>
      <c r="R2082" s="23" t="s">
        <v>19926</v>
      </c>
      <c r="S2082" s="23" t="s">
        <v>19238</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19239</v>
      </c>
      <c r="L2083" s="23" t="s">
        <v>16183</v>
      </c>
      <c r="M2083" s="23" t="s">
        <v>16184</v>
      </c>
      <c r="N2083" s="23" t="s">
        <v>457</v>
      </c>
      <c r="O2083" s="23" t="s">
        <v>457</v>
      </c>
      <c r="P2083" s="23" t="s">
        <v>457</v>
      </c>
      <c r="Q2083" s="36" t="s">
        <v>20303</v>
      </c>
      <c r="R2083" s="23" t="s">
        <v>457</v>
      </c>
      <c r="S2083" s="23" t="s">
        <v>19240</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19651</v>
      </c>
      <c r="I2084" s="3">
        <v>41451</v>
      </c>
      <c r="J2084" s="23" t="s">
        <v>19241</v>
      </c>
      <c r="K2084" s="23" t="s">
        <v>19242</v>
      </c>
      <c r="L2084" s="23" t="s">
        <v>19243</v>
      </c>
      <c r="M2084" s="23" t="s">
        <v>19244</v>
      </c>
      <c r="N2084" s="23" t="s">
        <v>19717</v>
      </c>
      <c r="O2084" s="23" t="s">
        <v>4606</v>
      </c>
      <c r="P2084" s="3">
        <v>41437</v>
      </c>
      <c r="Q2084" s="36" t="s">
        <v>457</v>
      </c>
      <c r="R2084" s="23" t="s">
        <v>19630</v>
      </c>
      <c r="S2084" s="23" t="s">
        <v>19245</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19480</v>
      </c>
      <c r="B2085" s="23">
        <v>6862</v>
      </c>
      <c r="C2085" s="3">
        <v>41411</v>
      </c>
      <c r="D2085" s="3">
        <v>41456</v>
      </c>
      <c r="E2085" s="23" t="s">
        <v>1465</v>
      </c>
      <c r="F2085" s="23" t="s">
        <v>14130</v>
      </c>
      <c r="G2085" s="23" t="s">
        <v>1555</v>
      </c>
      <c r="H2085" s="23" t="s">
        <v>457</v>
      </c>
      <c r="I2085" s="23" t="s">
        <v>457</v>
      </c>
      <c r="J2085" s="23" t="s">
        <v>19246</v>
      </c>
      <c r="K2085" s="23" t="s">
        <v>19247</v>
      </c>
      <c r="L2085" s="23" t="s">
        <v>19248</v>
      </c>
      <c r="M2085" s="23" t="s">
        <v>19249</v>
      </c>
      <c r="N2085" s="23" t="s">
        <v>457</v>
      </c>
      <c r="O2085" s="23" t="s">
        <v>457</v>
      </c>
      <c r="P2085" s="23" t="s">
        <v>457</v>
      </c>
      <c r="Q2085" s="23" t="s">
        <v>19481</v>
      </c>
      <c r="R2085" s="23" t="s">
        <v>457</v>
      </c>
      <c r="S2085" s="23" t="s">
        <v>19250</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20636</v>
      </c>
      <c r="I2086" s="23">
        <v>41500</v>
      </c>
      <c r="J2086" s="23" t="s">
        <v>19246</v>
      </c>
      <c r="K2086" s="23" t="s">
        <v>19603</v>
      </c>
      <c r="L2086" s="23" t="s">
        <v>19248</v>
      </c>
      <c r="M2086" s="23" t="s">
        <v>19249</v>
      </c>
      <c r="N2086" s="23" t="s">
        <v>20637</v>
      </c>
      <c r="O2086" s="23" t="s">
        <v>20638</v>
      </c>
      <c r="P2086" s="3">
        <v>41500</v>
      </c>
      <c r="Q2086" s="36" t="s">
        <v>20517</v>
      </c>
      <c r="R2086" s="23" t="s">
        <v>20639</v>
      </c>
      <c r="S2086" s="23" t="s">
        <v>19250</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20097</v>
      </c>
      <c r="I2087" s="3">
        <v>41451</v>
      </c>
      <c r="J2087" s="23" t="s">
        <v>19787</v>
      </c>
      <c r="K2087" s="23" t="s">
        <v>19788</v>
      </c>
      <c r="L2087" s="23" t="s">
        <v>4455</v>
      </c>
      <c r="M2087" s="23" t="s">
        <v>19789</v>
      </c>
      <c r="N2087" s="23" t="s">
        <v>20098</v>
      </c>
      <c r="O2087" s="23" t="s">
        <v>20099</v>
      </c>
      <c r="P2087" s="3">
        <v>41452</v>
      </c>
      <c r="Q2087" s="36" t="s">
        <v>457</v>
      </c>
      <c r="R2087" s="23" t="s">
        <v>20100</v>
      </c>
      <c r="S2087" s="23" t="s">
        <v>19790</v>
      </c>
      <c r="T2087" s="23" t="s">
        <v>14881</v>
      </c>
      <c r="U2087" s="23" t="s">
        <v>20101</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20215</v>
      </c>
      <c r="I2088" s="3">
        <v>41453</v>
      </c>
      <c r="J2088" s="23" t="s">
        <v>19791</v>
      </c>
      <c r="K2088" s="23" t="s">
        <v>19792</v>
      </c>
      <c r="L2088" s="23" t="s">
        <v>8707</v>
      </c>
      <c r="M2088" s="23" t="s">
        <v>19793</v>
      </c>
      <c r="N2088" s="23" t="s">
        <v>20216</v>
      </c>
      <c r="O2088" s="23" t="s">
        <v>14628</v>
      </c>
      <c r="P2088" s="3">
        <v>41457</v>
      </c>
      <c r="Q2088" s="36" t="s">
        <v>457</v>
      </c>
      <c r="R2088" s="23" t="s">
        <v>20217</v>
      </c>
      <c r="S2088" s="23" t="s">
        <v>19794</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20102</v>
      </c>
      <c r="I2089" s="3">
        <v>41452</v>
      </c>
      <c r="J2089" s="23" t="s">
        <v>19927</v>
      </c>
      <c r="K2089" s="23" t="s">
        <v>19928</v>
      </c>
      <c r="L2089" s="23" t="s">
        <v>19053</v>
      </c>
      <c r="M2089" s="23" t="s">
        <v>19929</v>
      </c>
      <c r="N2089" s="23" t="s">
        <v>20218</v>
      </c>
      <c r="O2089" s="23" t="s">
        <v>14628</v>
      </c>
      <c r="P2089" s="3">
        <v>41452</v>
      </c>
      <c r="Q2089" s="23" t="s">
        <v>4098</v>
      </c>
      <c r="R2089" s="23" t="s">
        <v>20103</v>
      </c>
      <c r="S2089" s="23" t="s">
        <v>19930</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20304</v>
      </c>
      <c r="K2090" t="s">
        <v>20305</v>
      </c>
      <c r="L2090" t="s">
        <v>17412</v>
      </c>
      <c r="M2090" t="s">
        <v>20306</v>
      </c>
      <c r="N2090" s="23" t="s">
        <v>457</v>
      </c>
      <c r="O2090" s="23" t="s">
        <v>457</v>
      </c>
      <c r="P2090" s="23" t="s">
        <v>457</v>
      </c>
      <c r="Q2090" t="s">
        <v>20307</v>
      </c>
      <c r="R2090" s="23" t="s">
        <v>457</v>
      </c>
      <c r="S2090" t="s">
        <v>18047</v>
      </c>
      <c r="T2090" t="s">
        <v>14881</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20367</v>
      </c>
      <c r="L2091" t="s">
        <v>4275</v>
      </c>
      <c r="M2091" t="s">
        <v>20368</v>
      </c>
      <c r="N2091" s="23" t="s">
        <v>457</v>
      </c>
      <c r="O2091" s="23" t="s">
        <v>457</v>
      </c>
      <c r="P2091" s="23" t="s">
        <v>457</v>
      </c>
      <c r="Q2091" t="s">
        <v>20640</v>
      </c>
      <c r="R2091" s="23" t="s">
        <v>457</v>
      </c>
      <c r="S2091" t="s">
        <v>9612</v>
      </c>
      <c r="T2091" t="s">
        <v>14881</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20369</v>
      </c>
      <c r="L2092" t="s">
        <v>4470</v>
      </c>
      <c r="M2092" t="s">
        <v>2222</v>
      </c>
      <c r="N2092" s="23" t="s">
        <v>457</v>
      </c>
      <c r="O2092" s="23" t="s">
        <v>457</v>
      </c>
      <c r="P2092" s="23" t="s">
        <v>457</v>
      </c>
      <c r="Q2092" t="s">
        <v>20641</v>
      </c>
      <c r="R2092" s="23" t="s">
        <v>457</v>
      </c>
      <c r="S2092" t="s">
        <v>9892</v>
      </c>
      <c r="T2092" t="s">
        <v>14881</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20642</v>
      </c>
      <c r="I2093" s="23">
        <v>41499</v>
      </c>
      <c r="J2093" t="s">
        <v>20618</v>
      </c>
      <c r="K2093" t="s">
        <v>20619</v>
      </c>
      <c r="L2093" t="s">
        <v>20620</v>
      </c>
      <c r="M2093" t="s">
        <v>20621</v>
      </c>
      <c r="N2093" s="23" t="s">
        <v>20643</v>
      </c>
      <c r="O2093" s="23" t="s">
        <v>20644</v>
      </c>
      <c r="P2093" s="23">
        <v>41507</v>
      </c>
      <c r="Q2093" s="23" t="s">
        <v>457</v>
      </c>
      <c r="R2093" s="23" t="s">
        <v>20645</v>
      </c>
      <c r="S2093" t="s">
        <v>20622</v>
      </c>
      <c r="T2093" t="s">
        <v>14881</v>
      </c>
      <c r="U2093" s="23" t="s">
        <v>18372</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20690</v>
      </c>
      <c r="I2094" s="23">
        <v>41515</v>
      </c>
      <c r="J2094" t="s">
        <v>20623</v>
      </c>
      <c r="K2094" t="s">
        <v>20624</v>
      </c>
      <c r="L2094" t="s">
        <v>20625</v>
      </c>
      <c r="M2094">
        <v>39160027</v>
      </c>
      <c r="N2094" s="23" t="s">
        <v>20691</v>
      </c>
      <c r="O2094" s="23" t="s">
        <v>5066</v>
      </c>
      <c r="P2094" s="23">
        <v>41515</v>
      </c>
      <c r="Q2094" s="23" t="s">
        <v>457</v>
      </c>
      <c r="R2094" s="23" t="s">
        <v>20458</v>
      </c>
      <c r="S2094" t="s">
        <v>20626</v>
      </c>
      <c r="T2094" t="s">
        <v>14881</v>
      </c>
      <c r="U2094" s="23" t="s">
        <v>15447</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14130</v>
      </c>
      <c r="G2095" t="s">
        <v>7030</v>
      </c>
      <c r="H2095" s="23" t="s">
        <v>457</v>
      </c>
      <c r="I2095" s="23" t="s">
        <v>457</v>
      </c>
      <c r="J2095" t="s">
        <v>7091</v>
      </c>
      <c r="K2095" t="s">
        <v>20646</v>
      </c>
      <c r="L2095" t="s">
        <v>7033</v>
      </c>
      <c r="M2095" t="s">
        <v>20647</v>
      </c>
      <c r="N2095" s="23" t="s">
        <v>457</v>
      </c>
      <c r="O2095" s="23" t="s">
        <v>457</v>
      </c>
      <c r="P2095" s="23" t="s">
        <v>457</v>
      </c>
      <c r="Q2095" t="s">
        <v>20648</v>
      </c>
      <c r="R2095" s="23" t="s">
        <v>457</v>
      </c>
      <c r="S2095" t="s">
        <v>11383</v>
      </c>
      <c r="T2095" t="s">
        <v>14881</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20668</v>
      </c>
      <c r="I2096" s="23">
        <v>41506</v>
      </c>
      <c r="J2096" t="s">
        <v>7091</v>
      </c>
      <c r="K2096" t="s">
        <v>20649</v>
      </c>
      <c r="L2096" t="s">
        <v>7033</v>
      </c>
      <c r="M2096" t="s">
        <v>20647</v>
      </c>
      <c r="N2096" s="23" t="s">
        <v>20669</v>
      </c>
      <c r="O2096" s="23" t="s">
        <v>12758</v>
      </c>
      <c r="P2096" s="23" t="s">
        <v>457</v>
      </c>
      <c r="Q2096" t="s">
        <v>20650</v>
      </c>
      <c r="R2096" s="23" t="s">
        <v>11982</v>
      </c>
      <c r="S2096" t="s">
        <v>11383</v>
      </c>
      <c r="T2096" t="s">
        <v>14881</v>
      </c>
      <c r="U2096" s="23" t="s">
        <v>457</v>
      </c>
      <c r="V2096" s="231">
        <v>21</v>
      </c>
      <c r="W2096" s="23">
        <v>32</v>
      </c>
      <c r="X2096" s="23">
        <v>42</v>
      </c>
      <c r="Y2096" s="23">
        <v>45</v>
      </c>
      <c r="Z2096" s="23">
        <v>44</v>
      </c>
      <c r="AA2096" s="23">
        <v>5</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16371</v>
      </c>
      <c r="D1" s="233" t="s">
        <v>378</v>
      </c>
      <c r="E1" s="233" t="s">
        <v>16372</v>
      </c>
      <c r="F1" s="234"/>
      <c r="G1" s="233" t="s">
        <v>16373</v>
      </c>
      <c r="H1" s="233" t="s">
        <v>16374</v>
      </c>
      <c r="I1" s="235" t="s">
        <v>16375</v>
      </c>
      <c r="J1" s="236" t="s">
        <v>16376</v>
      </c>
    </row>
    <row r="2" spans="1:10">
      <c r="A2" s="237" t="s">
        <v>16377</v>
      </c>
      <c r="B2" s="238" t="s">
        <v>2567</v>
      </c>
      <c r="C2" s="239"/>
      <c r="D2" s="238"/>
      <c r="E2" s="240">
        <v>40867</v>
      </c>
      <c r="F2" s="241"/>
      <c r="G2" s="242">
        <v>57436.1</v>
      </c>
      <c r="H2" s="238">
        <v>136</v>
      </c>
      <c r="I2" s="238" t="s">
        <v>1319</v>
      </c>
      <c r="J2" s="243"/>
    </row>
    <row r="3" spans="1:10">
      <c r="A3" s="244" t="s">
        <v>16378</v>
      </c>
      <c r="B3" s="245" t="s">
        <v>270</v>
      </c>
      <c r="C3" s="246" t="s">
        <v>16379</v>
      </c>
      <c r="D3" s="245" t="s">
        <v>430</v>
      </c>
      <c r="E3" s="247">
        <v>40898</v>
      </c>
      <c r="F3" s="248">
        <f>E3+31</f>
        <v>40929</v>
      </c>
      <c r="G3" s="249">
        <v>5771.3</v>
      </c>
      <c r="H3" s="245">
        <v>146</v>
      </c>
      <c r="I3" s="245" t="s">
        <v>1319</v>
      </c>
      <c r="J3" s="250"/>
    </row>
    <row r="4" spans="1:10">
      <c r="A4" s="244" t="s">
        <v>16380</v>
      </c>
      <c r="B4" s="245" t="s">
        <v>270</v>
      </c>
      <c r="C4" s="246" t="s">
        <v>16381</v>
      </c>
      <c r="D4" s="245" t="s">
        <v>426</v>
      </c>
      <c r="E4" s="247">
        <v>40899</v>
      </c>
      <c r="F4" s="248">
        <f t="shared" ref="F4:F67" si="0">E4+31</f>
        <v>40930</v>
      </c>
      <c r="G4" s="249">
        <v>5771.3</v>
      </c>
      <c r="H4" s="245">
        <v>146</v>
      </c>
      <c r="I4" s="245" t="s">
        <v>1319</v>
      </c>
      <c r="J4" s="250"/>
    </row>
    <row r="5" spans="1:10">
      <c r="A5" s="244" t="s">
        <v>16382</v>
      </c>
      <c r="B5" s="245" t="s">
        <v>270</v>
      </c>
      <c r="C5" s="246" t="s">
        <v>16383</v>
      </c>
      <c r="D5" s="245" t="s">
        <v>427</v>
      </c>
      <c r="E5" s="247">
        <v>40899</v>
      </c>
      <c r="F5" s="248">
        <f t="shared" si="0"/>
        <v>40930</v>
      </c>
      <c r="G5" s="249">
        <v>5771.3</v>
      </c>
      <c r="H5" s="245">
        <v>146</v>
      </c>
      <c r="I5" s="245" t="s">
        <v>1319</v>
      </c>
      <c r="J5" s="250"/>
    </row>
    <row r="6" spans="1:10">
      <c r="A6" s="244" t="s">
        <v>16384</v>
      </c>
      <c r="B6" s="245" t="s">
        <v>270</v>
      </c>
      <c r="C6" s="246" t="s">
        <v>16385</v>
      </c>
      <c r="D6" s="245" t="s">
        <v>435</v>
      </c>
      <c r="E6" s="247">
        <v>40903</v>
      </c>
      <c r="F6" s="248">
        <f t="shared" si="0"/>
        <v>40934</v>
      </c>
      <c r="G6" s="249">
        <v>5771.3</v>
      </c>
      <c r="H6" s="245">
        <v>146</v>
      </c>
      <c r="I6" s="245" t="s">
        <v>1319</v>
      </c>
      <c r="J6" s="250"/>
    </row>
    <row r="7" spans="1:10">
      <c r="A7" s="244" t="s">
        <v>16386</v>
      </c>
      <c r="B7" s="245" t="s">
        <v>283</v>
      </c>
      <c r="C7" s="246" t="s">
        <v>16387</v>
      </c>
      <c r="D7" s="245" t="s">
        <v>387</v>
      </c>
      <c r="E7" s="247">
        <v>40899</v>
      </c>
      <c r="F7" s="248">
        <f t="shared" si="0"/>
        <v>40930</v>
      </c>
      <c r="G7" s="249">
        <v>5771.3</v>
      </c>
      <c r="H7" s="245">
        <v>147</v>
      </c>
      <c r="I7" s="245" t="s">
        <v>1319</v>
      </c>
      <c r="J7" s="250"/>
    </row>
    <row r="8" spans="1:10">
      <c r="A8" s="244" t="s">
        <v>16388</v>
      </c>
      <c r="B8" s="245" t="s">
        <v>295</v>
      </c>
      <c r="C8" s="246" t="s">
        <v>16389</v>
      </c>
      <c r="D8" s="245" t="s">
        <v>445</v>
      </c>
      <c r="E8" s="247">
        <v>40904</v>
      </c>
      <c r="F8" s="248">
        <f t="shared" si="0"/>
        <v>40935</v>
      </c>
      <c r="G8" s="249">
        <v>5771.3</v>
      </c>
      <c r="H8" s="245">
        <v>148</v>
      </c>
      <c r="I8" s="245" t="s">
        <v>1319</v>
      </c>
      <c r="J8" s="250"/>
    </row>
    <row r="9" spans="1:10">
      <c r="A9" s="244" t="s">
        <v>16390</v>
      </c>
      <c r="B9" s="245" t="s">
        <v>341</v>
      </c>
      <c r="C9" s="246" t="s">
        <v>16391</v>
      </c>
      <c r="D9" s="245" t="s">
        <v>390</v>
      </c>
      <c r="E9" s="247">
        <v>40905</v>
      </c>
      <c r="F9" s="248">
        <f t="shared" si="0"/>
        <v>40936</v>
      </c>
      <c r="G9" s="249">
        <v>5771.3</v>
      </c>
      <c r="H9" s="245">
        <v>149</v>
      </c>
      <c r="I9" s="245" t="s">
        <v>1319</v>
      </c>
      <c r="J9" s="250"/>
    </row>
    <row r="10" spans="1:10">
      <c r="A10" s="244" t="s">
        <v>16392</v>
      </c>
      <c r="B10" s="245" t="s">
        <v>306</v>
      </c>
      <c r="C10" s="246" t="s">
        <v>16393</v>
      </c>
      <c r="D10" s="245" t="s">
        <v>396</v>
      </c>
      <c r="E10" s="247">
        <v>40905</v>
      </c>
      <c r="F10" s="248">
        <f t="shared" si="0"/>
        <v>40936</v>
      </c>
      <c r="G10" s="249">
        <v>5771.3</v>
      </c>
      <c r="H10" s="245">
        <v>150</v>
      </c>
      <c r="I10" s="245" t="s">
        <v>1319</v>
      </c>
      <c r="J10" s="250"/>
    </row>
    <row r="11" spans="1:10">
      <c r="A11" s="244" t="s">
        <v>16394</v>
      </c>
      <c r="B11" s="245" t="s">
        <v>287</v>
      </c>
      <c r="C11" s="246" t="s">
        <v>16395</v>
      </c>
      <c r="D11" s="245" t="s">
        <v>395</v>
      </c>
      <c r="E11" s="247">
        <v>40905</v>
      </c>
      <c r="F11" s="248">
        <f t="shared" si="0"/>
        <v>40936</v>
      </c>
      <c r="G11" s="249">
        <v>5771.3</v>
      </c>
      <c r="H11" s="245">
        <v>151</v>
      </c>
      <c r="I11" s="245" t="s">
        <v>1319</v>
      </c>
      <c r="J11" s="250"/>
    </row>
    <row r="12" spans="1:10">
      <c r="A12" s="244" t="s">
        <v>16396</v>
      </c>
      <c r="B12" s="245" t="s">
        <v>377</v>
      </c>
      <c r="C12" s="246" t="s">
        <v>16397</v>
      </c>
      <c r="D12" s="245" t="s">
        <v>415</v>
      </c>
      <c r="E12" s="247">
        <v>40905</v>
      </c>
      <c r="F12" s="248">
        <f t="shared" si="0"/>
        <v>40936</v>
      </c>
      <c r="G12" s="249">
        <v>5771.3</v>
      </c>
      <c r="H12" s="245">
        <v>152</v>
      </c>
      <c r="I12" s="245" t="s">
        <v>1319</v>
      </c>
      <c r="J12" s="250"/>
    </row>
    <row r="13" spans="1:10">
      <c r="A13" s="244" t="s">
        <v>16398</v>
      </c>
      <c r="B13" s="245" t="s">
        <v>270</v>
      </c>
      <c r="C13" s="246" t="s">
        <v>16399</v>
      </c>
      <c r="D13" s="245" t="s">
        <v>436</v>
      </c>
      <c r="E13" s="247">
        <v>40905</v>
      </c>
      <c r="F13" s="248">
        <f t="shared" si="0"/>
        <v>40936</v>
      </c>
      <c r="G13" s="249">
        <v>5771.3</v>
      </c>
      <c r="H13" s="245">
        <v>153</v>
      </c>
      <c r="I13" s="245" t="s">
        <v>1319</v>
      </c>
      <c r="J13" s="250"/>
    </row>
    <row r="14" spans="1:10">
      <c r="A14" s="244" t="s">
        <v>16400</v>
      </c>
      <c r="B14" s="245" t="s">
        <v>345</v>
      </c>
      <c r="C14" s="246" t="s">
        <v>16401</v>
      </c>
      <c r="D14" s="245" t="s">
        <v>423</v>
      </c>
      <c r="E14" s="247">
        <v>40905</v>
      </c>
      <c r="F14" s="248">
        <f t="shared" si="0"/>
        <v>40936</v>
      </c>
      <c r="G14" s="249">
        <v>5771.3</v>
      </c>
      <c r="H14" s="245">
        <v>154</v>
      </c>
      <c r="I14" s="245" t="s">
        <v>1319</v>
      </c>
      <c r="J14" s="250"/>
    </row>
    <row r="15" spans="1:10">
      <c r="A15" s="244" t="s">
        <v>16402</v>
      </c>
      <c r="B15" s="245" t="s">
        <v>317</v>
      </c>
      <c r="C15" s="246" t="s">
        <v>16403</v>
      </c>
      <c r="D15" s="245" t="s">
        <v>413</v>
      </c>
      <c r="E15" s="247">
        <v>40905</v>
      </c>
      <c r="F15" s="248">
        <f t="shared" si="0"/>
        <v>40936</v>
      </c>
      <c r="G15" s="249">
        <v>5771.3</v>
      </c>
      <c r="H15" s="245">
        <v>155</v>
      </c>
      <c r="I15" s="245" t="s">
        <v>1319</v>
      </c>
      <c r="J15" s="250"/>
    </row>
    <row r="16" spans="1:10">
      <c r="A16" s="244" t="s">
        <v>16404</v>
      </c>
      <c r="B16" s="245" t="s">
        <v>302</v>
      </c>
      <c r="C16" s="246" t="s">
        <v>16405</v>
      </c>
      <c r="D16" s="245" t="s">
        <v>386</v>
      </c>
      <c r="E16" s="247">
        <v>40906</v>
      </c>
      <c r="F16" s="248">
        <f t="shared" si="0"/>
        <v>40937</v>
      </c>
      <c r="G16" s="249">
        <v>5771.3</v>
      </c>
      <c r="H16" s="245">
        <v>160</v>
      </c>
      <c r="I16" s="245" t="s">
        <v>1319</v>
      </c>
      <c r="J16" s="250"/>
    </row>
    <row r="17" spans="1:10">
      <c r="A17" s="244" t="s">
        <v>16406</v>
      </c>
      <c r="B17" s="245" t="s">
        <v>294</v>
      </c>
      <c r="C17" s="246" t="s">
        <v>16407</v>
      </c>
      <c r="D17" s="245" t="s">
        <v>1431</v>
      </c>
      <c r="E17" s="247">
        <v>40910</v>
      </c>
      <c r="F17" s="248">
        <f t="shared" si="0"/>
        <v>40941</v>
      </c>
      <c r="G17" s="249">
        <v>5771.3</v>
      </c>
      <c r="H17" s="245">
        <v>163</v>
      </c>
      <c r="I17" s="245" t="s">
        <v>1319</v>
      </c>
      <c r="J17" s="250"/>
    </row>
    <row r="18" spans="1:10">
      <c r="A18" s="244" t="s">
        <v>16408</v>
      </c>
      <c r="B18" s="245" t="s">
        <v>265</v>
      </c>
      <c r="C18" s="246" t="s">
        <v>16409</v>
      </c>
      <c r="D18" s="245" t="s">
        <v>1498</v>
      </c>
      <c r="E18" s="247">
        <v>40913</v>
      </c>
      <c r="F18" s="248">
        <f t="shared" si="0"/>
        <v>40944</v>
      </c>
      <c r="G18" s="249">
        <v>5771.3</v>
      </c>
      <c r="H18" s="245">
        <v>164</v>
      </c>
      <c r="I18" s="245" t="s">
        <v>1319</v>
      </c>
      <c r="J18" s="250"/>
    </row>
    <row r="19" spans="1:10">
      <c r="A19" s="244" t="s">
        <v>16410</v>
      </c>
      <c r="B19" s="245" t="s">
        <v>318</v>
      </c>
      <c r="C19" s="246" t="s">
        <v>16411</v>
      </c>
      <c r="D19" s="245" t="s">
        <v>1400</v>
      </c>
      <c r="E19" s="247">
        <v>40913</v>
      </c>
      <c r="F19" s="248">
        <f t="shared" si="0"/>
        <v>40944</v>
      </c>
      <c r="G19" s="249">
        <v>5771.3</v>
      </c>
      <c r="H19" s="245">
        <v>165</v>
      </c>
      <c r="I19" s="245" t="s">
        <v>1319</v>
      </c>
      <c r="J19" s="250"/>
    </row>
    <row r="20" spans="1:10">
      <c r="A20" s="244" t="s">
        <v>16412</v>
      </c>
      <c r="B20" s="245" t="s">
        <v>268</v>
      </c>
      <c r="C20" s="246" t="s">
        <v>16413</v>
      </c>
      <c r="D20" s="245" t="s">
        <v>437</v>
      </c>
      <c r="E20" s="247">
        <v>40913</v>
      </c>
      <c r="F20" s="248">
        <f t="shared" si="0"/>
        <v>40944</v>
      </c>
      <c r="G20" s="249">
        <v>5771.3</v>
      </c>
      <c r="H20" s="245">
        <v>166</v>
      </c>
      <c r="I20" s="245" t="s">
        <v>1319</v>
      </c>
      <c r="J20" s="250"/>
    </row>
    <row r="21" spans="1:10">
      <c r="A21" s="244" t="s">
        <v>16414</v>
      </c>
      <c r="B21" s="245" t="s">
        <v>305</v>
      </c>
      <c r="C21" s="246" t="s">
        <v>16415</v>
      </c>
      <c r="D21" s="245" t="s">
        <v>394</v>
      </c>
      <c r="E21" s="247">
        <v>40914</v>
      </c>
      <c r="F21" s="248">
        <f t="shared" si="0"/>
        <v>40945</v>
      </c>
      <c r="G21" s="249">
        <v>5771.3</v>
      </c>
      <c r="H21" s="245">
        <v>167</v>
      </c>
      <c r="I21" s="245" t="s">
        <v>1319</v>
      </c>
      <c r="J21" s="250"/>
    </row>
    <row r="22" spans="1:10">
      <c r="A22" s="244" t="s">
        <v>16416</v>
      </c>
      <c r="B22" s="245" t="s">
        <v>334</v>
      </c>
      <c r="C22" s="246" t="s">
        <v>16417</v>
      </c>
      <c r="D22" s="245" t="s">
        <v>379</v>
      </c>
      <c r="E22" s="247">
        <v>40917</v>
      </c>
      <c r="F22" s="248">
        <f t="shared" si="0"/>
        <v>40948</v>
      </c>
      <c r="G22" s="249">
        <v>5771.3</v>
      </c>
      <c r="H22" s="245">
        <v>168</v>
      </c>
      <c r="I22" s="245" t="s">
        <v>1319</v>
      </c>
      <c r="J22" s="250"/>
    </row>
    <row r="23" spans="1:10">
      <c r="A23" s="244" t="s">
        <v>16418</v>
      </c>
      <c r="B23" s="245" t="s">
        <v>319</v>
      </c>
      <c r="C23" s="246" t="s">
        <v>16419</v>
      </c>
      <c r="D23" s="245" t="s">
        <v>438</v>
      </c>
      <c r="E23" s="247">
        <v>40917</v>
      </c>
      <c r="F23" s="248">
        <f t="shared" si="0"/>
        <v>40948</v>
      </c>
      <c r="G23" s="249">
        <v>5771.3</v>
      </c>
      <c r="H23" s="245">
        <f>H22+1</f>
        <v>169</v>
      </c>
      <c r="I23" s="245" t="s">
        <v>1319</v>
      </c>
      <c r="J23" s="250"/>
    </row>
    <row r="24" spans="1:10">
      <c r="A24" s="244" t="s">
        <v>16420</v>
      </c>
      <c r="B24" s="245" t="s">
        <v>285</v>
      </c>
      <c r="C24" s="246" t="s">
        <v>16421</v>
      </c>
      <c r="D24" s="245" t="s">
        <v>393</v>
      </c>
      <c r="E24" s="247">
        <v>40918</v>
      </c>
      <c r="F24" s="248">
        <f t="shared" si="0"/>
        <v>40949</v>
      </c>
      <c r="G24" s="249">
        <v>5771.3</v>
      </c>
      <c r="H24" s="245">
        <f>H23+1</f>
        <v>170</v>
      </c>
      <c r="I24" s="245" t="s">
        <v>1319</v>
      </c>
      <c r="J24" s="250"/>
    </row>
    <row r="25" spans="1:10">
      <c r="A25" s="244" t="s">
        <v>16422</v>
      </c>
      <c r="B25" s="245" t="s">
        <v>288</v>
      </c>
      <c r="C25" s="246" t="s">
        <v>16423</v>
      </c>
      <c r="D25" s="245" t="s">
        <v>403</v>
      </c>
      <c r="E25" s="247">
        <v>40918</v>
      </c>
      <c r="F25" s="248">
        <f t="shared" si="0"/>
        <v>40949</v>
      </c>
      <c r="G25" s="249">
        <v>5771.3</v>
      </c>
      <c r="H25" s="245">
        <f>H24+1</f>
        <v>171</v>
      </c>
      <c r="I25" s="245" t="s">
        <v>1319</v>
      </c>
      <c r="J25" s="250"/>
    </row>
    <row r="26" spans="1:10">
      <c r="A26" s="244" t="s">
        <v>16424</v>
      </c>
      <c r="B26" s="245" t="s">
        <v>292</v>
      </c>
      <c r="C26" s="246" t="s">
        <v>16425</v>
      </c>
      <c r="D26" s="245" t="s">
        <v>420</v>
      </c>
      <c r="E26" s="247">
        <v>40918</v>
      </c>
      <c r="F26" s="248">
        <f t="shared" si="0"/>
        <v>40949</v>
      </c>
      <c r="G26" s="249">
        <v>5771.3</v>
      </c>
      <c r="H26" s="245">
        <v>172</v>
      </c>
      <c r="I26" s="245" t="s">
        <v>1319</v>
      </c>
      <c r="J26" s="250"/>
    </row>
    <row r="27" spans="1:10">
      <c r="A27" s="244" t="s">
        <v>16426</v>
      </c>
      <c r="B27" s="245" t="s">
        <v>335</v>
      </c>
      <c r="C27" s="246" t="s">
        <v>16427</v>
      </c>
      <c r="D27" s="245" t="s">
        <v>405</v>
      </c>
      <c r="E27" s="247">
        <v>40918</v>
      </c>
      <c r="F27" s="248">
        <f t="shared" si="0"/>
        <v>40949</v>
      </c>
      <c r="G27" s="249">
        <v>5771.3</v>
      </c>
      <c r="H27" s="245">
        <v>173</v>
      </c>
      <c r="I27" s="245" t="s">
        <v>1319</v>
      </c>
      <c r="J27" s="250"/>
    </row>
    <row r="28" spans="1:10">
      <c r="A28" s="244" t="s">
        <v>16428</v>
      </c>
      <c r="B28" s="245" t="s">
        <v>284</v>
      </c>
      <c r="C28" s="246" t="s">
        <v>16429</v>
      </c>
      <c r="D28" s="245" t="s">
        <v>1369</v>
      </c>
      <c r="E28" s="247">
        <v>40919</v>
      </c>
      <c r="F28" s="248">
        <f t="shared" si="0"/>
        <v>40950</v>
      </c>
      <c r="G28" s="249">
        <v>5771.3</v>
      </c>
      <c r="H28" s="245">
        <v>174</v>
      </c>
      <c r="I28" s="245" t="s">
        <v>1319</v>
      </c>
      <c r="J28" s="250"/>
    </row>
    <row r="29" spans="1:10">
      <c r="A29" s="244" t="s">
        <v>16430</v>
      </c>
      <c r="B29" s="245" t="s">
        <v>290</v>
      </c>
      <c r="C29" s="246" t="s">
        <v>16431</v>
      </c>
      <c r="D29" s="245" t="s">
        <v>409</v>
      </c>
      <c r="E29" s="247">
        <v>40919</v>
      </c>
      <c r="F29" s="248">
        <f t="shared" si="0"/>
        <v>40950</v>
      </c>
      <c r="G29" s="249">
        <v>5771.3</v>
      </c>
      <c r="H29" s="245">
        <v>175</v>
      </c>
      <c r="I29" s="245" t="s">
        <v>1319</v>
      </c>
      <c r="J29" s="250"/>
    </row>
    <row r="30" spans="1:10">
      <c r="A30" s="244" t="s">
        <v>16432</v>
      </c>
      <c r="B30" s="245" t="s">
        <v>323</v>
      </c>
      <c r="C30" s="246" t="s">
        <v>16433</v>
      </c>
      <c r="D30" s="245" t="s">
        <v>410</v>
      </c>
      <c r="E30" s="247">
        <v>40919</v>
      </c>
      <c r="F30" s="248">
        <f t="shared" si="0"/>
        <v>40950</v>
      </c>
      <c r="G30" s="249">
        <v>5771.3</v>
      </c>
      <c r="H30" s="245">
        <v>176</v>
      </c>
      <c r="I30" s="245" t="s">
        <v>1319</v>
      </c>
      <c r="J30" s="250"/>
    </row>
    <row r="31" spans="1:10">
      <c r="A31" s="244" t="s">
        <v>16434</v>
      </c>
      <c r="B31" s="245" t="s">
        <v>291</v>
      </c>
      <c r="C31" s="246" t="s">
        <v>16435</v>
      </c>
      <c r="D31" s="245" t="s">
        <v>419</v>
      </c>
      <c r="E31" s="247">
        <v>40919</v>
      </c>
      <c r="F31" s="248">
        <f t="shared" si="0"/>
        <v>40950</v>
      </c>
      <c r="G31" s="249">
        <v>5771.3</v>
      </c>
      <c r="H31" s="245">
        <v>177</v>
      </c>
      <c r="I31" s="245" t="s">
        <v>1319</v>
      </c>
      <c r="J31" s="250"/>
    </row>
    <row r="32" spans="1:10">
      <c r="A32" s="244" t="s">
        <v>16436</v>
      </c>
      <c r="B32" s="245" t="s">
        <v>344</v>
      </c>
      <c r="C32" s="246" t="s">
        <v>16437</v>
      </c>
      <c r="D32" s="245" t="s">
        <v>404</v>
      </c>
      <c r="E32" s="247">
        <v>40920</v>
      </c>
      <c r="F32" s="248">
        <f t="shared" si="0"/>
        <v>40951</v>
      </c>
      <c r="G32" s="249">
        <v>5771.3</v>
      </c>
      <c r="H32" s="245">
        <v>178</v>
      </c>
      <c r="I32" s="245" t="s">
        <v>1319</v>
      </c>
      <c r="J32" s="250"/>
    </row>
    <row r="33" spans="1:10">
      <c r="A33" s="244" t="s">
        <v>16438</v>
      </c>
      <c r="B33" s="245" t="s">
        <v>316</v>
      </c>
      <c r="C33" s="246" t="s">
        <v>16439</v>
      </c>
      <c r="D33" s="245" t="s">
        <v>1357</v>
      </c>
      <c r="E33" s="247">
        <v>40920</v>
      </c>
      <c r="F33" s="248">
        <f t="shared" si="0"/>
        <v>40951</v>
      </c>
      <c r="G33" s="249">
        <v>5771.3</v>
      </c>
      <c r="H33" s="245">
        <v>179</v>
      </c>
      <c r="I33" s="245" t="s">
        <v>1319</v>
      </c>
      <c r="J33" s="250"/>
    </row>
    <row r="34" spans="1:10">
      <c r="A34" s="244" t="s">
        <v>16440</v>
      </c>
      <c r="B34" s="245" t="s">
        <v>332</v>
      </c>
      <c r="C34" s="246" t="s">
        <v>16441</v>
      </c>
      <c r="D34" s="245" t="s">
        <v>448</v>
      </c>
      <c r="E34" s="247">
        <v>40920</v>
      </c>
      <c r="F34" s="248">
        <f t="shared" si="0"/>
        <v>40951</v>
      </c>
      <c r="G34" s="249">
        <v>5771.3</v>
      </c>
      <c r="H34" s="245">
        <v>180</v>
      </c>
      <c r="I34" s="245" t="s">
        <v>1319</v>
      </c>
      <c r="J34" s="250"/>
    </row>
    <row r="35" spans="1:10">
      <c r="A35" s="244" t="s">
        <v>16442</v>
      </c>
      <c r="B35" s="245" t="s">
        <v>617</v>
      </c>
      <c r="C35" s="246" t="s">
        <v>16443</v>
      </c>
      <c r="D35" s="245" t="s">
        <v>1417</v>
      </c>
      <c r="E35" s="247">
        <v>40921</v>
      </c>
      <c r="F35" s="248">
        <f t="shared" si="0"/>
        <v>40952</v>
      </c>
      <c r="G35" s="249">
        <v>5771.3</v>
      </c>
      <c r="H35" s="245">
        <v>181</v>
      </c>
      <c r="I35" s="245" t="s">
        <v>1319</v>
      </c>
      <c r="J35" s="250"/>
    </row>
    <row r="36" spans="1:10">
      <c r="A36" s="244" t="s">
        <v>16444</v>
      </c>
      <c r="B36" s="245" t="s">
        <v>267</v>
      </c>
      <c r="C36" s="246" t="s">
        <v>16445</v>
      </c>
      <c r="D36" s="245" t="s">
        <v>442</v>
      </c>
      <c r="E36" s="247">
        <v>40921</v>
      </c>
      <c r="F36" s="248">
        <f t="shared" si="0"/>
        <v>40952</v>
      </c>
      <c r="G36" s="249">
        <v>5771.3</v>
      </c>
      <c r="H36" s="245">
        <v>182</v>
      </c>
      <c r="I36" s="245" t="s">
        <v>1319</v>
      </c>
      <c r="J36" s="250"/>
    </row>
    <row r="37" spans="1:10">
      <c r="A37" s="244" t="s">
        <v>16446</v>
      </c>
      <c r="B37" s="245" t="s">
        <v>289</v>
      </c>
      <c r="C37" s="246" t="s">
        <v>16447</v>
      </c>
      <c r="D37" s="245" t="s">
        <v>407</v>
      </c>
      <c r="E37" s="247">
        <v>40921</v>
      </c>
      <c r="F37" s="248">
        <f t="shared" si="0"/>
        <v>40952</v>
      </c>
      <c r="G37" s="249">
        <v>5771.3</v>
      </c>
      <c r="H37" s="245">
        <v>183</v>
      </c>
      <c r="I37" s="245" t="s">
        <v>1319</v>
      </c>
      <c r="J37" s="250"/>
    </row>
    <row r="38" spans="1:10">
      <c r="A38" s="244" t="s">
        <v>16448</v>
      </c>
      <c r="B38" s="245" t="s">
        <v>299</v>
      </c>
      <c r="C38" s="246" t="s">
        <v>16449</v>
      </c>
      <c r="D38" s="245" t="s">
        <v>391</v>
      </c>
      <c r="E38" s="247">
        <v>40921</v>
      </c>
      <c r="F38" s="248">
        <f t="shared" si="0"/>
        <v>40952</v>
      </c>
      <c r="G38" s="249">
        <v>5771.3</v>
      </c>
      <c r="H38" s="245">
        <v>184</v>
      </c>
      <c r="I38" s="245" t="s">
        <v>1319</v>
      </c>
      <c r="J38" s="250"/>
    </row>
    <row r="39" spans="1:10">
      <c r="A39" s="244" t="s">
        <v>16450</v>
      </c>
      <c r="B39" s="245" t="s">
        <v>321</v>
      </c>
      <c r="C39" s="246" t="s">
        <v>16451</v>
      </c>
      <c r="D39" s="245" t="s">
        <v>1421</v>
      </c>
      <c r="E39" s="247">
        <v>40921</v>
      </c>
      <c r="F39" s="248">
        <f t="shared" si="0"/>
        <v>40952</v>
      </c>
      <c r="G39" s="249">
        <v>5771.3</v>
      </c>
      <c r="H39" s="245">
        <v>185</v>
      </c>
      <c r="I39" s="245" t="s">
        <v>1319</v>
      </c>
      <c r="J39" s="250"/>
    </row>
    <row r="40" spans="1:10">
      <c r="A40" s="244" t="s">
        <v>16452</v>
      </c>
      <c r="B40" s="245" t="s">
        <v>324</v>
      </c>
      <c r="C40" s="246" t="s">
        <v>16453</v>
      </c>
      <c r="D40" s="245" t="s">
        <v>416</v>
      </c>
      <c r="E40" s="247">
        <v>40924</v>
      </c>
      <c r="F40" s="248">
        <f t="shared" si="0"/>
        <v>40955</v>
      </c>
      <c r="G40" s="249">
        <v>5771.3</v>
      </c>
      <c r="H40" s="251">
        <v>186</v>
      </c>
      <c r="I40" s="245" t="s">
        <v>1319</v>
      </c>
      <c r="J40" s="250"/>
    </row>
    <row r="41" spans="1:10">
      <c r="A41" s="244" t="s">
        <v>16454</v>
      </c>
      <c r="B41" s="245" t="s">
        <v>329</v>
      </c>
      <c r="C41" s="246" t="s">
        <v>16455</v>
      </c>
      <c r="D41" s="245" t="s">
        <v>439</v>
      </c>
      <c r="E41" s="247">
        <v>40924</v>
      </c>
      <c r="F41" s="248">
        <f t="shared" si="0"/>
        <v>40955</v>
      </c>
      <c r="G41" s="249">
        <v>5771.3</v>
      </c>
      <c r="H41" s="245">
        <v>187</v>
      </c>
      <c r="I41" s="245" t="s">
        <v>1319</v>
      </c>
      <c r="J41" s="250"/>
    </row>
    <row r="42" spans="1:10">
      <c r="A42" s="244" t="s">
        <v>16456</v>
      </c>
      <c r="B42" s="245" t="s">
        <v>297</v>
      </c>
      <c r="C42" s="246" t="s">
        <v>16457</v>
      </c>
      <c r="D42" s="245" t="s">
        <v>443</v>
      </c>
      <c r="E42" s="247">
        <v>40925</v>
      </c>
      <c r="F42" s="248">
        <f t="shared" si="0"/>
        <v>40956</v>
      </c>
      <c r="G42" s="249">
        <v>5771.3</v>
      </c>
      <c r="H42" s="245">
        <v>188</v>
      </c>
      <c r="I42" s="245" t="s">
        <v>1319</v>
      </c>
      <c r="J42" s="250"/>
    </row>
    <row r="43" spans="1:10">
      <c r="A43" s="244" t="s">
        <v>16458</v>
      </c>
      <c r="B43" s="245" t="s">
        <v>313</v>
      </c>
      <c r="C43" s="246" t="s">
        <v>16459</v>
      </c>
      <c r="D43" s="245" t="s">
        <v>414</v>
      </c>
      <c r="E43" s="247">
        <v>40925</v>
      </c>
      <c r="F43" s="248">
        <f t="shared" si="0"/>
        <v>40956</v>
      </c>
      <c r="G43" s="249">
        <v>5771.3</v>
      </c>
      <c r="H43" s="245">
        <v>189</v>
      </c>
      <c r="I43" s="245" t="s">
        <v>1319</v>
      </c>
      <c r="J43" s="250"/>
    </row>
    <row r="44" spans="1:10">
      <c r="A44" s="244" t="s">
        <v>16460</v>
      </c>
      <c r="B44" s="245" t="s">
        <v>312</v>
      </c>
      <c r="C44" s="246" t="s">
        <v>16461</v>
      </c>
      <c r="D44" s="245" t="s">
        <v>411</v>
      </c>
      <c r="E44" s="247">
        <v>40925</v>
      </c>
      <c r="F44" s="248">
        <f t="shared" si="0"/>
        <v>40956</v>
      </c>
      <c r="G44" s="249">
        <v>5771.3</v>
      </c>
      <c r="H44" s="245">
        <v>190</v>
      </c>
      <c r="I44" s="245" t="s">
        <v>1319</v>
      </c>
      <c r="J44" s="250"/>
    </row>
    <row r="45" spans="1:10">
      <c r="A45" s="244" t="s">
        <v>16462</v>
      </c>
      <c r="B45" s="245" t="s">
        <v>286</v>
      </c>
      <c r="C45" s="246" t="s">
        <v>16463</v>
      </c>
      <c r="D45" s="245" t="s">
        <v>4923</v>
      </c>
      <c r="E45" s="247">
        <v>40926</v>
      </c>
      <c r="F45" s="248">
        <f t="shared" si="0"/>
        <v>40957</v>
      </c>
      <c r="G45" s="249">
        <v>5771.3</v>
      </c>
      <c r="H45" s="245">
        <v>191</v>
      </c>
      <c r="I45" s="245" t="s">
        <v>1319</v>
      </c>
      <c r="J45" s="250"/>
    </row>
    <row r="46" spans="1:10">
      <c r="A46" s="244" t="s">
        <v>16464</v>
      </c>
      <c r="B46" s="245" t="s">
        <v>300</v>
      </c>
      <c r="C46" s="246" t="s">
        <v>16465</v>
      </c>
      <c r="D46" s="245" t="s">
        <v>383</v>
      </c>
      <c r="E46" s="247">
        <v>40926</v>
      </c>
      <c r="F46" s="248">
        <f t="shared" si="0"/>
        <v>40957</v>
      </c>
      <c r="G46" s="249">
        <v>5771.3</v>
      </c>
      <c r="H46" s="245">
        <v>192</v>
      </c>
      <c r="I46" s="245" t="s">
        <v>1319</v>
      </c>
      <c r="J46" s="250"/>
    </row>
    <row r="47" spans="1:10">
      <c r="A47" s="244" t="s">
        <v>16466</v>
      </c>
      <c r="B47" s="245" t="s">
        <v>304</v>
      </c>
      <c r="C47" s="246" t="s">
        <v>16467</v>
      </c>
      <c r="D47" s="245" t="s">
        <v>392</v>
      </c>
      <c r="E47" s="247">
        <v>40926</v>
      </c>
      <c r="F47" s="248">
        <f t="shared" si="0"/>
        <v>40957</v>
      </c>
      <c r="G47" s="249">
        <v>5771.3</v>
      </c>
      <c r="H47" s="245">
        <v>193</v>
      </c>
      <c r="I47" s="245" t="s">
        <v>1319</v>
      </c>
      <c r="J47" s="250"/>
    </row>
    <row r="48" spans="1:10">
      <c r="A48" s="244" t="s">
        <v>16468</v>
      </c>
      <c r="B48" s="245" t="s">
        <v>301</v>
      </c>
      <c r="C48" s="246" t="s">
        <v>16469</v>
      </c>
      <c r="D48" s="245" t="s">
        <v>385</v>
      </c>
      <c r="E48" s="247">
        <v>40926</v>
      </c>
      <c r="F48" s="248">
        <f t="shared" si="0"/>
        <v>40957</v>
      </c>
      <c r="G48" s="249">
        <v>5771.3</v>
      </c>
      <c r="H48" s="245">
        <v>194</v>
      </c>
      <c r="I48" s="245" t="s">
        <v>1319</v>
      </c>
      <c r="J48" s="250"/>
    </row>
    <row r="49" spans="1:10">
      <c r="A49" s="244" t="s">
        <v>16470</v>
      </c>
      <c r="B49" s="245" t="s">
        <v>307</v>
      </c>
      <c r="C49" s="246" t="s">
        <v>16471</v>
      </c>
      <c r="D49" s="245" t="s">
        <v>398</v>
      </c>
      <c r="E49" s="247">
        <v>40927</v>
      </c>
      <c r="F49" s="248">
        <f t="shared" si="0"/>
        <v>40958</v>
      </c>
      <c r="G49" s="249">
        <v>5771.3</v>
      </c>
      <c r="H49" s="245">
        <v>195</v>
      </c>
      <c r="I49" s="245" t="s">
        <v>1319</v>
      </c>
      <c r="J49" s="250"/>
    </row>
    <row r="50" spans="1:10">
      <c r="A50" s="244" t="s">
        <v>16472</v>
      </c>
      <c r="B50" s="245" t="s">
        <v>346</v>
      </c>
      <c r="C50" s="246" t="s">
        <v>16473</v>
      </c>
      <c r="D50" s="245" t="s">
        <v>444</v>
      </c>
      <c r="E50" s="247">
        <v>40928</v>
      </c>
      <c r="F50" s="248">
        <f t="shared" si="0"/>
        <v>40959</v>
      </c>
      <c r="G50" s="249">
        <v>5771.3</v>
      </c>
      <c r="H50" s="245">
        <v>196</v>
      </c>
      <c r="I50" s="245" t="s">
        <v>1319</v>
      </c>
      <c r="J50" s="250"/>
    </row>
    <row r="51" spans="1:10">
      <c r="A51" s="244" t="s">
        <v>16474</v>
      </c>
      <c r="B51" s="245" t="s">
        <v>308</v>
      </c>
      <c r="C51" s="246" t="s">
        <v>16475</v>
      </c>
      <c r="D51" s="245" t="s">
        <v>399</v>
      </c>
      <c r="E51" s="247">
        <v>40932</v>
      </c>
      <c r="F51" s="248">
        <f t="shared" si="0"/>
        <v>40963</v>
      </c>
      <c r="G51" s="249">
        <v>5771.3</v>
      </c>
      <c r="H51" s="245">
        <v>197</v>
      </c>
      <c r="I51" s="245" t="s">
        <v>1319</v>
      </c>
      <c r="J51" s="250"/>
    </row>
    <row r="52" spans="1:10">
      <c r="A52" s="244" t="s">
        <v>16476</v>
      </c>
      <c r="B52" s="245" t="s">
        <v>16477</v>
      </c>
      <c r="C52" s="246" t="s">
        <v>16478</v>
      </c>
      <c r="D52" s="245" t="s">
        <v>417</v>
      </c>
      <c r="E52" s="247">
        <v>40932</v>
      </c>
      <c r="F52" s="248">
        <f t="shared" si="0"/>
        <v>40963</v>
      </c>
      <c r="G52" s="249">
        <v>5771.3</v>
      </c>
      <c r="H52" s="245">
        <v>198</v>
      </c>
      <c r="I52" s="245" t="s">
        <v>1319</v>
      </c>
      <c r="J52" s="250"/>
    </row>
    <row r="53" spans="1:10">
      <c r="A53" s="244" t="s">
        <v>16479</v>
      </c>
      <c r="B53" s="245" t="s">
        <v>309</v>
      </c>
      <c r="C53" s="246" t="s">
        <v>16480</v>
      </c>
      <c r="D53" s="245" t="s">
        <v>400</v>
      </c>
      <c r="E53" s="247">
        <v>40932</v>
      </c>
      <c r="F53" s="248">
        <f t="shared" si="0"/>
        <v>40963</v>
      </c>
      <c r="G53" s="249">
        <v>5771.3</v>
      </c>
      <c r="H53" s="245">
        <v>199</v>
      </c>
      <c r="I53" s="245" t="s">
        <v>1319</v>
      </c>
      <c r="J53" s="250"/>
    </row>
    <row r="54" spans="1:10">
      <c r="A54" s="244" t="s">
        <v>16481</v>
      </c>
      <c r="B54" s="245" t="s">
        <v>339</v>
      </c>
      <c r="C54" s="246" t="s">
        <v>16482</v>
      </c>
      <c r="D54" s="245" t="s">
        <v>446</v>
      </c>
      <c r="E54" s="247">
        <v>40932</v>
      </c>
      <c r="F54" s="248">
        <f t="shared" si="0"/>
        <v>40963</v>
      </c>
      <c r="G54" s="249">
        <v>5771.3</v>
      </c>
      <c r="H54" s="245">
        <v>200</v>
      </c>
      <c r="I54" s="245" t="s">
        <v>1319</v>
      </c>
      <c r="J54" s="250"/>
    </row>
    <row r="55" spans="1:10">
      <c r="A55" s="244" t="s">
        <v>16483</v>
      </c>
      <c r="B55" s="245" t="s">
        <v>331</v>
      </c>
      <c r="C55" s="246" t="s">
        <v>16484</v>
      </c>
      <c r="D55" s="245" t="s">
        <v>389</v>
      </c>
      <c r="E55" s="247">
        <v>40932</v>
      </c>
      <c r="F55" s="248">
        <f t="shared" si="0"/>
        <v>40963</v>
      </c>
      <c r="G55" s="249">
        <v>5771.3</v>
      </c>
      <c r="H55" s="245">
        <v>201</v>
      </c>
      <c r="I55" s="245" t="s">
        <v>1319</v>
      </c>
      <c r="J55" s="250"/>
    </row>
    <row r="56" spans="1:10">
      <c r="A56" s="244" t="s">
        <v>16485</v>
      </c>
      <c r="B56" s="245" t="s">
        <v>336</v>
      </c>
      <c r="C56" s="246" t="s">
        <v>16486</v>
      </c>
      <c r="D56" s="245" t="s">
        <v>384</v>
      </c>
      <c r="E56" s="247">
        <v>40934</v>
      </c>
      <c r="F56" s="248">
        <f t="shared" si="0"/>
        <v>40965</v>
      </c>
      <c r="G56" s="249">
        <v>5771.3</v>
      </c>
      <c r="H56" s="245">
        <v>202</v>
      </c>
      <c r="I56" s="245" t="s">
        <v>1319</v>
      </c>
      <c r="J56" s="250"/>
    </row>
    <row r="57" spans="1:10">
      <c r="A57" s="244" t="s">
        <v>16487</v>
      </c>
      <c r="B57" s="245" t="s">
        <v>311</v>
      </c>
      <c r="C57" s="246" t="s">
        <v>16488</v>
      </c>
      <c r="D57" s="245" t="s">
        <v>406</v>
      </c>
      <c r="E57" s="247">
        <v>40934</v>
      </c>
      <c r="F57" s="248">
        <f t="shared" si="0"/>
        <v>40965</v>
      </c>
      <c r="G57" s="249">
        <v>5771.3</v>
      </c>
      <c r="H57" s="245">
        <v>203</v>
      </c>
      <c r="I57" s="245" t="s">
        <v>1319</v>
      </c>
      <c r="J57" s="250"/>
    </row>
    <row r="58" spans="1:10">
      <c r="A58" s="244" t="s">
        <v>16489</v>
      </c>
      <c r="B58" s="245" t="s">
        <v>293</v>
      </c>
      <c r="C58" s="246" t="s">
        <v>16490</v>
      </c>
      <c r="D58" s="245" t="s">
        <v>421</v>
      </c>
      <c r="E58" s="247">
        <v>40934</v>
      </c>
      <c r="F58" s="248">
        <f t="shared" si="0"/>
        <v>40965</v>
      </c>
      <c r="G58" s="249">
        <v>5771.3</v>
      </c>
      <c r="H58" s="245">
        <v>204</v>
      </c>
      <c r="I58" s="245" t="s">
        <v>1319</v>
      </c>
      <c r="J58" s="250"/>
    </row>
    <row r="59" spans="1:10">
      <c r="A59" s="244" t="s">
        <v>16491</v>
      </c>
      <c r="B59" s="245" t="s">
        <v>310</v>
      </c>
      <c r="C59" s="246" t="s">
        <v>16492</v>
      </c>
      <c r="D59" s="245" t="s">
        <v>402</v>
      </c>
      <c r="E59" s="247">
        <v>40934</v>
      </c>
      <c r="F59" s="248">
        <f t="shared" si="0"/>
        <v>40965</v>
      </c>
      <c r="G59" s="249">
        <v>5771.3</v>
      </c>
      <c r="H59" s="245">
        <v>205</v>
      </c>
      <c r="I59" s="245" t="s">
        <v>1319</v>
      </c>
      <c r="J59" s="250"/>
    </row>
    <row r="60" spans="1:10">
      <c r="A60" s="244" t="s">
        <v>16493</v>
      </c>
      <c r="B60" s="245" t="s">
        <v>314</v>
      </c>
      <c r="C60" s="246" t="s">
        <v>16494</v>
      </c>
      <c r="D60" s="245" t="s">
        <v>440</v>
      </c>
      <c r="E60" s="247">
        <v>40934</v>
      </c>
      <c r="F60" s="248">
        <f t="shared" si="0"/>
        <v>40965</v>
      </c>
      <c r="G60" s="249">
        <v>5771.3</v>
      </c>
      <c r="H60" s="245">
        <v>206</v>
      </c>
      <c r="I60" s="245" t="s">
        <v>1319</v>
      </c>
      <c r="J60" s="250"/>
    </row>
    <row r="61" spans="1:10">
      <c r="A61" s="244" t="s">
        <v>16495</v>
      </c>
      <c r="B61" s="245" t="s">
        <v>343</v>
      </c>
      <c r="C61" s="246" t="s">
        <v>16496</v>
      </c>
      <c r="D61" s="245" t="s">
        <v>382</v>
      </c>
      <c r="E61" s="247">
        <v>40935</v>
      </c>
      <c r="F61" s="248">
        <f t="shared" si="0"/>
        <v>40966</v>
      </c>
      <c r="G61" s="249">
        <v>5771.3</v>
      </c>
      <c r="H61" s="245">
        <v>207</v>
      </c>
      <c r="I61" s="245" t="s">
        <v>1319</v>
      </c>
      <c r="J61" s="250"/>
    </row>
    <row r="62" spans="1:10">
      <c r="A62" s="244" t="s">
        <v>16497</v>
      </c>
      <c r="B62" s="245" t="s">
        <v>338</v>
      </c>
      <c r="C62" s="246" t="s">
        <v>16498</v>
      </c>
      <c r="D62" s="245" t="s">
        <v>1427</v>
      </c>
      <c r="E62" s="247">
        <v>40935</v>
      </c>
      <c r="F62" s="248">
        <f t="shared" si="0"/>
        <v>40966</v>
      </c>
      <c r="G62" s="249">
        <v>5771.3</v>
      </c>
      <c r="H62" s="245">
        <v>208</v>
      </c>
      <c r="I62" s="245" t="s">
        <v>1319</v>
      </c>
      <c r="J62" s="250"/>
    </row>
    <row r="63" spans="1:10">
      <c r="A63" s="244" t="s">
        <v>16499</v>
      </c>
      <c r="B63" s="245" t="s">
        <v>16500</v>
      </c>
      <c r="C63" s="246" t="s">
        <v>16501</v>
      </c>
      <c r="D63" s="245" t="s">
        <v>397</v>
      </c>
      <c r="E63" s="247">
        <v>40938</v>
      </c>
      <c r="F63" s="248">
        <f t="shared" si="0"/>
        <v>40969</v>
      </c>
      <c r="G63" s="249">
        <v>5771.3</v>
      </c>
      <c r="H63" s="245">
        <v>209</v>
      </c>
      <c r="I63" s="245" t="s">
        <v>1319</v>
      </c>
      <c r="J63" s="250"/>
    </row>
    <row r="64" spans="1:10">
      <c r="A64" s="244" t="s">
        <v>16502</v>
      </c>
      <c r="B64" s="245" t="s">
        <v>270</v>
      </c>
      <c r="C64" s="246" t="s">
        <v>16503</v>
      </c>
      <c r="D64" s="245" t="s">
        <v>431</v>
      </c>
      <c r="E64" s="247">
        <v>40910</v>
      </c>
      <c r="F64" s="248">
        <f t="shared" si="0"/>
        <v>40941</v>
      </c>
      <c r="G64" s="249">
        <v>5771.3</v>
      </c>
      <c r="H64" s="245">
        <v>210</v>
      </c>
      <c r="I64" s="245" t="s">
        <v>1319</v>
      </c>
      <c r="J64" s="250"/>
    </row>
    <row r="65" spans="1:10">
      <c r="A65" s="244" t="s">
        <v>16504</v>
      </c>
      <c r="B65" s="245" t="s">
        <v>270</v>
      </c>
      <c r="C65" s="246" t="s">
        <v>16505</v>
      </c>
      <c r="D65" s="245" t="s">
        <v>434</v>
      </c>
      <c r="E65" s="247">
        <v>40911</v>
      </c>
      <c r="F65" s="248">
        <f t="shared" si="0"/>
        <v>40942</v>
      </c>
      <c r="G65" s="249">
        <v>5771.3</v>
      </c>
      <c r="H65" s="245">
        <v>210</v>
      </c>
      <c r="I65" s="245" t="s">
        <v>1319</v>
      </c>
      <c r="J65" s="250"/>
    </row>
    <row r="66" spans="1:10">
      <c r="A66" s="244" t="s">
        <v>16506</v>
      </c>
      <c r="B66" s="245" t="s">
        <v>270</v>
      </c>
      <c r="C66" s="246" t="s">
        <v>16507</v>
      </c>
      <c r="D66" s="245" t="s">
        <v>433</v>
      </c>
      <c r="E66" s="247">
        <v>40914</v>
      </c>
      <c r="F66" s="248">
        <f t="shared" si="0"/>
        <v>40945</v>
      </c>
      <c r="G66" s="249">
        <v>5771.3</v>
      </c>
      <c r="H66" s="245">
        <v>210</v>
      </c>
      <c r="I66" s="245" t="s">
        <v>1319</v>
      </c>
      <c r="J66" s="250"/>
    </row>
    <row r="67" spans="1:10">
      <c r="A67" s="244" t="s">
        <v>16508</v>
      </c>
      <c r="B67" s="245" t="s">
        <v>270</v>
      </c>
      <c r="C67" s="246" t="s">
        <v>16509</v>
      </c>
      <c r="D67" s="245" t="s">
        <v>428</v>
      </c>
      <c r="E67" s="247">
        <v>40917</v>
      </c>
      <c r="F67" s="248">
        <f t="shared" si="0"/>
        <v>40948</v>
      </c>
      <c r="G67" s="249">
        <v>5771.3</v>
      </c>
      <c r="H67" s="245">
        <v>210</v>
      </c>
      <c r="I67" s="245" t="s">
        <v>1319</v>
      </c>
      <c r="J67" s="250"/>
    </row>
    <row r="68" spans="1:10">
      <c r="A68" s="244" t="s">
        <v>16510</v>
      </c>
      <c r="B68" s="245" t="s">
        <v>270</v>
      </c>
      <c r="C68" s="246" t="s">
        <v>16511</v>
      </c>
      <c r="D68" s="245" t="s">
        <v>429</v>
      </c>
      <c r="E68" s="247">
        <v>40918</v>
      </c>
      <c r="F68" s="248">
        <f t="shared" ref="F68:F131" si="1">E68+31</f>
        <v>40949</v>
      </c>
      <c r="G68" s="249">
        <v>5771.3</v>
      </c>
      <c r="H68" s="245">
        <v>210</v>
      </c>
      <c r="I68" s="245" t="s">
        <v>1319</v>
      </c>
      <c r="J68" s="250"/>
    </row>
    <row r="69" spans="1:10">
      <c r="A69" s="244" t="s">
        <v>16512</v>
      </c>
      <c r="B69" s="245" t="s">
        <v>270</v>
      </c>
      <c r="C69" s="246" t="s">
        <v>16513</v>
      </c>
      <c r="D69" s="245" t="s">
        <v>425</v>
      </c>
      <c r="E69" s="247">
        <v>40918</v>
      </c>
      <c r="F69" s="248">
        <f t="shared" si="1"/>
        <v>40949</v>
      </c>
      <c r="G69" s="249">
        <v>5771.3</v>
      </c>
      <c r="H69" s="245">
        <v>210</v>
      </c>
      <c r="I69" s="245" t="s">
        <v>1319</v>
      </c>
      <c r="J69" s="250"/>
    </row>
    <row r="70" spans="1:10">
      <c r="A70" s="244" t="s">
        <v>16514</v>
      </c>
      <c r="B70" s="245" t="s">
        <v>270</v>
      </c>
      <c r="C70" s="246" t="s">
        <v>16515</v>
      </c>
      <c r="D70" s="245" t="s">
        <v>432</v>
      </c>
      <c r="E70" s="247">
        <v>40925</v>
      </c>
      <c r="F70" s="248">
        <f t="shared" si="1"/>
        <v>40956</v>
      </c>
      <c r="G70" s="249">
        <v>5771.3</v>
      </c>
      <c r="H70" s="245">
        <v>210</v>
      </c>
      <c r="I70" s="245" t="s">
        <v>1319</v>
      </c>
      <c r="J70" s="250"/>
    </row>
    <row r="71" spans="1:10">
      <c r="A71" s="244" t="s">
        <v>16516</v>
      </c>
      <c r="B71" s="245" t="s">
        <v>328</v>
      </c>
      <c r="C71" s="246" t="s">
        <v>16517</v>
      </c>
      <c r="D71" s="245" t="s">
        <v>449</v>
      </c>
      <c r="E71" s="247">
        <v>40939</v>
      </c>
      <c r="F71" s="248">
        <f>E71+29</f>
        <v>40968</v>
      </c>
      <c r="G71" s="249">
        <v>5771.3</v>
      </c>
      <c r="H71" s="245">
        <v>211</v>
      </c>
      <c r="I71" s="245" t="s">
        <v>1319</v>
      </c>
      <c r="J71" s="250"/>
    </row>
    <row r="72" spans="1:10">
      <c r="A72" s="244" t="s">
        <v>16518</v>
      </c>
      <c r="B72" s="245" t="s">
        <v>326</v>
      </c>
      <c r="C72" s="246" t="s">
        <v>16519</v>
      </c>
      <c r="D72" s="245" t="s">
        <v>380</v>
      </c>
      <c r="E72" s="247">
        <v>40942</v>
      </c>
      <c r="F72" s="248">
        <f t="shared" si="1"/>
        <v>40973</v>
      </c>
      <c r="G72" s="249">
        <v>5771.3</v>
      </c>
      <c r="H72" s="245">
        <v>228</v>
      </c>
      <c r="I72" s="245" t="s">
        <v>1319</v>
      </c>
      <c r="J72" s="250"/>
    </row>
    <row r="73" spans="1:10">
      <c r="A73" s="244" t="s">
        <v>16520</v>
      </c>
      <c r="B73" s="245" t="s">
        <v>348</v>
      </c>
      <c r="C73" s="246" t="s">
        <v>16521</v>
      </c>
      <c r="D73" s="245" t="s">
        <v>441</v>
      </c>
      <c r="E73" s="247">
        <v>40942</v>
      </c>
      <c r="F73" s="248">
        <f t="shared" si="1"/>
        <v>40973</v>
      </c>
      <c r="G73" s="249">
        <v>5771.3</v>
      </c>
      <c r="H73" s="245">
        <v>229</v>
      </c>
      <c r="I73" s="245" t="s">
        <v>1319</v>
      </c>
      <c r="J73" s="250"/>
    </row>
    <row r="74" spans="1:10">
      <c r="A74" s="244" t="s">
        <v>16522</v>
      </c>
      <c r="B74" s="245" t="s">
        <v>325</v>
      </c>
      <c r="C74" s="246" t="s">
        <v>16523</v>
      </c>
      <c r="D74" s="245" t="s">
        <v>422</v>
      </c>
      <c r="E74" s="247">
        <v>40946</v>
      </c>
      <c r="F74" s="248">
        <f t="shared" si="1"/>
        <v>40977</v>
      </c>
      <c r="G74" s="249">
        <v>5771.3</v>
      </c>
      <c r="H74" s="245">
        <v>230</v>
      </c>
      <c r="I74" s="245" t="s">
        <v>1319</v>
      </c>
      <c r="J74" s="250"/>
    </row>
    <row r="75" spans="1:10">
      <c r="A75" s="244" t="s">
        <v>16524</v>
      </c>
      <c r="B75" s="245" t="s">
        <v>648</v>
      </c>
      <c r="C75" s="246" t="s">
        <v>16525</v>
      </c>
      <c r="D75" s="245" t="s">
        <v>705</v>
      </c>
      <c r="E75" s="247">
        <v>40946</v>
      </c>
      <c r="F75" s="248">
        <f t="shared" si="1"/>
        <v>40977</v>
      </c>
      <c r="G75" s="249">
        <v>5771.3</v>
      </c>
      <c r="H75" s="245">
        <f t="shared" ref="H75:H96" si="2">H74+1</f>
        <v>231</v>
      </c>
      <c r="I75" s="245" t="s">
        <v>1319</v>
      </c>
      <c r="J75" s="250"/>
    </row>
    <row r="76" spans="1:10">
      <c r="A76" s="244" t="s">
        <v>16526</v>
      </c>
      <c r="B76" s="245" t="s">
        <v>632</v>
      </c>
      <c r="C76" s="246" t="s">
        <v>16527</v>
      </c>
      <c r="D76" s="245" t="s">
        <v>704</v>
      </c>
      <c r="E76" s="247">
        <v>40946</v>
      </c>
      <c r="F76" s="248">
        <f t="shared" si="1"/>
        <v>40977</v>
      </c>
      <c r="G76" s="249">
        <v>5771.3</v>
      </c>
      <c r="H76" s="245">
        <f t="shared" si="2"/>
        <v>232</v>
      </c>
      <c r="I76" s="245" t="s">
        <v>1319</v>
      </c>
      <c r="J76" s="250"/>
    </row>
    <row r="77" spans="1:10">
      <c r="A77" s="244" t="s">
        <v>16528</v>
      </c>
      <c r="B77" s="245" t="s">
        <v>640</v>
      </c>
      <c r="C77" s="246" t="s">
        <v>16529</v>
      </c>
      <c r="D77" s="245" t="s">
        <v>706</v>
      </c>
      <c r="E77" s="247">
        <v>40947</v>
      </c>
      <c r="F77" s="248">
        <f t="shared" si="1"/>
        <v>40978</v>
      </c>
      <c r="G77" s="249">
        <v>5771.3</v>
      </c>
      <c r="H77" s="245">
        <f t="shared" si="2"/>
        <v>233</v>
      </c>
      <c r="I77" s="245" t="s">
        <v>1319</v>
      </c>
      <c r="J77" s="250"/>
    </row>
    <row r="78" spans="1:10">
      <c r="A78" s="244" t="s">
        <v>16530</v>
      </c>
      <c r="B78" s="245" t="s">
        <v>638</v>
      </c>
      <c r="C78" s="246" t="s">
        <v>16531</v>
      </c>
      <c r="D78" s="245" t="s">
        <v>708</v>
      </c>
      <c r="E78" s="247">
        <v>40947</v>
      </c>
      <c r="F78" s="248">
        <f t="shared" si="1"/>
        <v>40978</v>
      </c>
      <c r="G78" s="249">
        <v>5771.3</v>
      </c>
      <c r="H78" s="245">
        <f t="shared" si="2"/>
        <v>234</v>
      </c>
      <c r="I78" s="245" t="s">
        <v>1319</v>
      </c>
      <c r="J78" s="250"/>
    </row>
    <row r="79" spans="1:10">
      <c r="A79" s="244" t="s">
        <v>16532</v>
      </c>
      <c r="B79" s="245" t="s">
        <v>642</v>
      </c>
      <c r="C79" s="246" t="s">
        <v>16533</v>
      </c>
      <c r="D79" s="245" t="s">
        <v>707</v>
      </c>
      <c r="E79" s="247">
        <v>40948</v>
      </c>
      <c r="F79" s="248">
        <f t="shared" si="1"/>
        <v>40979</v>
      </c>
      <c r="G79" s="249">
        <v>5771.3</v>
      </c>
      <c r="H79" s="245">
        <f t="shared" si="2"/>
        <v>235</v>
      </c>
      <c r="I79" s="245" t="s">
        <v>1319</v>
      </c>
      <c r="J79" s="250"/>
    </row>
    <row r="80" spans="1:10">
      <c r="A80" s="244" t="s">
        <v>16534</v>
      </c>
      <c r="B80" s="245" t="s">
        <v>652</v>
      </c>
      <c r="C80" s="246" t="s">
        <v>16535</v>
      </c>
      <c r="D80" s="245" t="s">
        <v>1561</v>
      </c>
      <c r="E80" s="247">
        <v>40952</v>
      </c>
      <c r="F80" s="248">
        <f t="shared" si="1"/>
        <v>40983</v>
      </c>
      <c r="G80" s="249">
        <v>5771.3</v>
      </c>
      <c r="H80" s="245">
        <f t="shared" si="2"/>
        <v>236</v>
      </c>
      <c r="I80" s="245" t="s">
        <v>1551</v>
      </c>
      <c r="J80" s="250"/>
    </row>
    <row r="81" spans="1:10">
      <c r="A81" s="244" t="s">
        <v>16536</v>
      </c>
      <c r="B81" s="245" t="s">
        <v>634</v>
      </c>
      <c r="C81" s="246" t="s">
        <v>16537</v>
      </c>
      <c r="D81" s="245" t="s">
        <v>973</v>
      </c>
      <c r="E81" s="247">
        <v>40954</v>
      </c>
      <c r="F81" s="248">
        <f t="shared" si="1"/>
        <v>40985</v>
      </c>
      <c r="G81" s="249">
        <v>5771.3</v>
      </c>
      <c r="H81" s="245">
        <f t="shared" si="2"/>
        <v>237</v>
      </c>
      <c r="I81" s="245" t="s">
        <v>1319</v>
      </c>
      <c r="J81" s="250"/>
    </row>
    <row r="82" spans="1:10">
      <c r="A82" s="244" t="s">
        <v>16538</v>
      </c>
      <c r="B82" s="245" t="s">
        <v>728</v>
      </c>
      <c r="C82" s="246" t="s">
        <v>16539</v>
      </c>
      <c r="D82" s="245" t="s">
        <v>1673</v>
      </c>
      <c r="E82" s="247">
        <v>40954</v>
      </c>
      <c r="F82" s="248">
        <f t="shared" si="1"/>
        <v>40985</v>
      </c>
      <c r="G82" s="249">
        <v>5771.3</v>
      </c>
      <c r="H82" s="245">
        <f t="shared" si="2"/>
        <v>238</v>
      </c>
      <c r="I82" s="245" t="s">
        <v>1319</v>
      </c>
      <c r="J82" s="250"/>
    </row>
    <row r="83" spans="1:10">
      <c r="A83" s="244" t="s">
        <v>16540</v>
      </c>
      <c r="B83" s="245" t="s">
        <v>16541</v>
      </c>
      <c r="C83" s="246" t="s">
        <v>16542</v>
      </c>
      <c r="D83" s="245" t="s">
        <v>1773</v>
      </c>
      <c r="E83" s="247">
        <v>40956</v>
      </c>
      <c r="F83" s="248">
        <f t="shared" si="1"/>
        <v>40987</v>
      </c>
      <c r="G83" s="249">
        <v>5771.3</v>
      </c>
      <c r="H83" s="245">
        <f t="shared" si="2"/>
        <v>239</v>
      </c>
      <c r="I83" s="245" t="s">
        <v>1319</v>
      </c>
      <c r="J83" s="250"/>
    </row>
    <row r="84" spans="1:10">
      <c r="A84" s="244" t="s">
        <v>16543</v>
      </c>
      <c r="B84" s="245" t="s">
        <v>826</v>
      </c>
      <c r="C84" s="246" t="s">
        <v>16544</v>
      </c>
      <c r="D84" s="245" t="s">
        <v>1699</v>
      </c>
      <c r="E84" s="247">
        <v>40956</v>
      </c>
      <c r="F84" s="248">
        <f t="shared" si="1"/>
        <v>40987</v>
      </c>
      <c r="G84" s="249">
        <v>5771.3</v>
      </c>
      <c r="H84" s="245">
        <f t="shared" si="2"/>
        <v>240</v>
      </c>
      <c r="I84" s="245" t="s">
        <v>1319</v>
      </c>
      <c r="J84" s="250"/>
    </row>
    <row r="85" spans="1:10">
      <c r="A85" s="244" t="s">
        <v>16545</v>
      </c>
      <c r="B85" s="245" t="s">
        <v>16546</v>
      </c>
      <c r="C85" s="246" t="s">
        <v>16547</v>
      </c>
      <c r="D85" s="245" t="s">
        <v>1641</v>
      </c>
      <c r="E85" s="247">
        <v>40963</v>
      </c>
      <c r="F85" s="248">
        <f t="shared" si="1"/>
        <v>40994</v>
      </c>
      <c r="G85" s="249">
        <v>5771.3</v>
      </c>
      <c r="H85" s="245">
        <f t="shared" si="2"/>
        <v>241</v>
      </c>
      <c r="I85" s="245" t="s">
        <v>1319</v>
      </c>
      <c r="J85" s="250"/>
    </row>
    <row r="86" spans="1:10">
      <c r="A86" s="244" t="s">
        <v>16548</v>
      </c>
      <c r="B86" s="245" t="s">
        <v>756</v>
      </c>
      <c r="C86" s="246" t="s">
        <v>16549</v>
      </c>
      <c r="D86" s="245" t="s">
        <v>1200</v>
      </c>
      <c r="E86" s="247">
        <v>40963</v>
      </c>
      <c r="F86" s="248">
        <f t="shared" si="1"/>
        <v>40994</v>
      </c>
      <c r="G86" s="249">
        <v>5771.3</v>
      </c>
      <c r="H86" s="245">
        <f t="shared" si="2"/>
        <v>242</v>
      </c>
      <c r="I86" s="245" t="s">
        <v>1319</v>
      </c>
      <c r="J86" s="250"/>
    </row>
    <row r="87" spans="1:10">
      <c r="A87" s="244" t="s">
        <v>16550</v>
      </c>
      <c r="B87" s="245" t="s">
        <v>758</v>
      </c>
      <c r="C87" s="246" t="s">
        <v>16551</v>
      </c>
      <c r="D87" s="245" t="s">
        <v>1300</v>
      </c>
      <c r="E87" s="247">
        <v>40963</v>
      </c>
      <c r="F87" s="248">
        <f t="shared" si="1"/>
        <v>40994</v>
      </c>
      <c r="G87" s="249">
        <v>5771.3</v>
      </c>
      <c r="H87" s="245">
        <f t="shared" si="2"/>
        <v>243</v>
      </c>
      <c r="I87" s="245" t="s">
        <v>1319</v>
      </c>
      <c r="J87" s="250"/>
    </row>
    <row r="88" spans="1:10">
      <c r="A88" s="244" t="s">
        <v>16552</v>
      </c>
      <c r="B88" s="245" t="s">
        <v>848</v>
      </c>
      <c r="C88" s="246" t="s">
        <v>16553</v>
      </c>
      <c r="D88" s="245" t="s">
        <v>1201</v>
      </c>
      <c r="E88" s="247">
        <v>40966</v>
      </c>
      <c r="F88" s="248">
        <f t="shared" si="1"/>
        <v>40997</v>
      </c>
      <c r="G88" s="249">
        <v>5771.3</v>
      </c>
      <c r="H88" s="245">
        <f t="shared" si="2"/>
        <v>244</v>
      </c>
      <c r="I88" s="245" t="s">
        <v>1319</v>
      </c>
      <c r="J88" s="250"/>
    </row>
    <row r="89" spans="1:10">
      <c r="A89" s="244" t="s">
        <v>16554</v>
      </c>
      <c r="B89" s="245" t="s">
        <v>742</v>
      </c>
      <c r="C89" s="246" t="s">
        <v>16555</v>
      </c>
      <c r="D89" s="245" t="s">
        <v>1203</v>
      </c>
      <c r="E89" s="247">
        <v>40966</v>
      </c>
      <c r="F89" s="248">
        <f t="shared" si="1"/>
        <v>40997</v>
      </c>
      <c r="G89" s="249">
        <v>5771.3</v>
      </c>
      <c r="H89" s="245">
        <f t="shared" si="2"/>
        <v>245</v>
      </c>
      <c r="I89" s="245" t="s">
        <v>1319</v>
      </c>
      <c r="J89" s="250"/>
    </row>
    <row r="90" spans="1:10">
      <c r="A90" s="244" t="s">
        <v>16556</v>
      </c>
      <c r="B90" s="245" t="s">
        <v>730</v>
      </c>
      <c r="C90" s="246" t="s">
        <v>16557</v>
      </c>
      <c r="D90" s="245" t="s">
        <v>1202</v>
      </c>
      <c r="E90" s="247">
        <v>40966</v>
      </c>
      <c r="F90" s="248">
        <f t="shared" si="1"/>
        <v>40997</v>
      </c>
      <c r="G90" s="249">
        <v>5771.3</v>
      </c>
      <c r="H90" s="245">
        <f t="shared" si="2"/>
        <v>246</v>
      </c>
      <c r="I90" s="245" t="s">
        <v>1319</v>
      </c>
      <c r="J90" s="250"/>
    </row>
    <row r="91" spans="1:10">
      <c r="A91" s="244" t="s">
        <v>16558</v>
      </c>
      <c r="B91" s="245" t="s">
        <v>724</v>
      </c>
      <c r="C91" s="246" t="s">
        <v>16559</v>
      </c>
      <c r="D91" s="245" t="s">
        <v>1213</v>
      </c>
      <c r="E91" s="247">
        <v>40967</v>
      </c>
      <c r="F91" s="248">
        <f t="shared" si="1"/>
        <v>40998</v>
      </c>
      <c r="G91" s="249">
        <v>5771.3</v>
      </c>
      <c r="H91" s="245">
        <f t="shared" si="2"/>
        <v>247</v>
      </c>
      <c r="I91" s="245" t="s">
        <v>1319</v>
      </c>
      <c r="J91" s="250"/>
    </row>
    <row r="92" spans="1:10">
      <c r="A92" s="244" t="s">
        <v>16560</v>
      </c>
      <c r="B92" s="245" t="s">
        <v>1188</v>
      </c>
      <c r="C92" s="246" t="s">
        <v>16561</v>
      </c>
      <c r="D92" s="245" t="s">
        <v>1212</v>
      </c>
      <c r="E92" s="247">
        <v>40967</v>
      </c>
      <c r="F92" s="248">
        <f t="shared" si="1"/>
        <v>40998</v>
      </c>
      <c r="G92" s="249">
        <v>5771.3</v>
      </c>
      <c r="H92" s="245">
        <f t="shared" si="2"/>
        <v>248</v>
      </c>
      <c r="I92" s="245" t="s">
        <v>1319</v>
      </c>
      <c r="J92" s="250"/>
    </row>
    <row r="93" spans="1:10">
      <c r="A93" s="244" t="s">
        <v>16562</v>
      </c>
      <c r="B93" s="245" t="s">
        <v>726</v>
      </c>
      <c r="C93" s="246" t="s">
        <v>16563</v>
      </c>
      <c r="D93" s="245" t="s">
        <v>1217</v>
      </c>
      <c r="E93" s="247">
        <v>40968</v>
      </c>
      <c r="F93" s="248">
        <f t="shared" si="1"/>
        <v>40999</v>
      </c>
      <c r="G93" s="249">
        <v>5771.3</v>
      </c>
      <c r="H93" s="245">
        <f t="shared" si="2"/>
        <v>249</v>
      </c>
      <c r="I93" s="245" t="s">
        <v>1319</v>
      </c>
      <c r="J93" s="250"/>
    </row>
    <row r="94" spans="1:10">
      <c r="A94" s="244" t="s">
        <v>16564</v>
      </c>
      <c r="B94" s="245" t="s">
        <v>716</v>
      </c>
      <c r="C94" s="246" t="s">
        <v>16565</v>
      </c>
      <c r="D94" s="245" t="s">
        <v>1263</v>
      </c>
      <c r="E94" s="247">
        <v>40968</v>
      </c>
      <c r="F94" s="248">
        <f t="shared" si="1"/>
        <v>40999</v>
      </c>
      <c r="G94" s="249">
        <v>5771.3</v>
      </c>
      <c r="H94" s="245">
        <f t="shared" si="2"/>
        <v>250</v>
      </c>
      <c r="I94" s="245" t="s">
        <v>1319</v>
      </c>
      <c r="J94" s="250"/>
    </row>
    <row r="95" spans="1:10">
      <c r="A95" s="244" t="s">
        <v>16566</v>
      </c>
      <c r="B95" s="245" t="s">
        <v>754</v>
      </c>
      <c r="C95" s="246" t="s">
        <v>16567</v>
      </c>
      <c r="D95" s="245" t="s">
        <v>1214</v>
      </c>
      <c r="E95" s="247">
        <v>40968</v>
      </c>
      <c r="F95" s="248">
        <f t="shared" si="1"/>
        <v>40999</v>
      </c>
      <c r="G95" s="249">
        <v>5771.3</v>
      </c>
      <c r="H95" s="245">
        <f t="shared" si="2"/>
        <v>251</v>
      </c>
      <c r="I95" s="245" t="s">
        <v>1319</v>
      </c>
      <c r="J95" s="250"/>
    </row>
    <row r="96" spans="1:10">
      <c r="A96" s="244" t="s">
        <v>16568</v>
      </c>
      <c r="B96" s="245" t="s">
        <v>16569</v>
      </c>
      <c r="C96" s="246" t="s">
        <v>16570</v>
      </c>
      <c r="D96" s="245" t="s">
        <v>1219</v>
      </c>
      <c r="E96" s="247">
        <v>40968</v>
      </c>
      <c r="F96" s="248">
        <f t="shared" si="1"/>
        <v>40999</v>
      </c>
      <c r="G96" s="249">
        <v>5771.3</v>
      </c>
      <c r="H96" s="245">
        <f t="shared" si="2"/>
        <v>252</v>
      </c>
      <c r="I96" s="245" t="s">
        <v>1319</v>
      </c>
      <c r="J96" s="250"/>
    </row>
    <row r="97" spans="1:10">
      <c r="A97" s="244" t="s">
        <v>16571</v>
      </c>
      <c r="B97" s="245" t="s">
        <v>830</v>
      </c>
      <c r="C97" s="246" t="s">
        <v>17084</v>
      </c>
      <c r="D97" s="245" t="s">
        <v>16572</v>
      </c>
      <c r="E97" s="247">
        <v>40969</v>
      </c>
      <c r="F97" s="248">
        <f t="shared" si="1"/>
        <v>41000</v>
      </c>
      <c r="G97" s="249">
        <v>5771.3</v>
      </c>
      <c r="H97" s="245">
        <v>263</v>
      </c>
      <c r="I97" s="245" t="s">
        <v>1319</v>
      </c>
      <c r="J97" s="250"/>
    </row>
    <row r="98" spans="1:10">
      <c r="A98" s="244" t="s">
        <v>16573</v>
      </c>
      <c r="B98" s="245" t="s">
        <v>816</v>
      </c>
      <c r="C98" s="246" t="s">
        <v>16574</v>
      </c>
      <c r="D98" s="245" t="s">
        <v>1262</v>
      </c>
      <c r="E98" s="247">
        <v>40969</v>
      </c>
      <c r="F98" s="248">
        <f t="shared" si="1"/>
        <v>41000</v>
      </c>
      <c r="G98" s="249">
        <v>5771.3</v>
      </c>
      <c r="H98" s="245">
        <v>264</v>
      </c>
      <c r="I98" s="245" t="s">
        <v>1319</v>
      </c>
      <c r="J98" s="250"/>
    </row>
    <row r="99" spans="1:10">
      <c r="A99" s="244" t="s">
        <v>16575</v>
      </c>
      <c r="B99" s="245" t="s">
        <v>16576</v>
      </c>
      <c r="C99" s="246" t="s">
        <v>16577</v>
      </c>
      <c r="D99" s="245" t="s">
        <v>1268</v>
      </c>
      <c r="E99" s="247">
        <v>40970</v>
      </c>
      <c r="F99" s="248">
        <f t="shared" si="1"/>
        <v>41001</v>
      </c>
      <c r="G99" s="249">
        <v>5771.3</v>
      </c>
      <c r="H99" s="245">
        <v>265</v>
      </c>
      <c r="I99" s="245" t="s">
        <v>1319</v>
      </c>
      <c r="J99" s="250"/>
    </row>
    <row r="100" spans="1:10">
      <c r="A100" s="244" t="s">
        <v>16578</v>
      </c>
      <c r="B100" s="245" t="s">
        <v>810</v>
      </c>
      <c r="C100" s="246" t="s">
        <v>16579</v>
      </c>
      <c r="D100" s="245" t="s">
        <v>1264</v>
      </c>
      <c r="E100" s="247">
        <v>40970</v>
      </c>
      <c r="F100" s="248">
        <f t="shared" si="1"/>
        <v>41001</v>
      </c>
      <c r="G100" s="249">
        <v>5771.3</v>
      </c>
      <c r="H100" s="245">
        <v>266</v>
      </c>
      <c r="I100" s="245" t="s">
        <v>1319</v>
      </c>
      <c r="J100" s="250"/>
    </row>
    <row r="101" spans="1:10">
      <c r="A101" s="244" t="s">
        <v>16580</v>
      </c>
      <c r="B101" s="245" t="s">
        <v>16581</v>
      </c>
      <c r="C101" s="246" t="s">
        <v>16582</v>
      </c>
      <c r="D101" s="245" t="s">
        <v>1267</v>
      </c>
      <c r="E101" s="247">
        <v>40970</v>
      </c>
      <c r="F101" s="248">
        <f t="shared" si="1"/>
        <v>41001</v>
      </c>
      <c r="G101" s="249">
        <v>5771.3</v>
      </c>
      <c r="H101" s="245">
        <v>267</v>
      </c>
      <c r="I101" s="245" t="s">
        <v>1319</v>
      </c>
      <c r="J101" s="250"/>
    </row>
    <row r="102" spans="1:10">
      <c r="A102" s="244" t="s">
        <v>16583</v>
      </c>
      <c r="B102" s="245" t="s">
        <v>16584</v>
      </c>
      <c r="C102" s="246" t="s">
        <v>16585</v>
      </c>
      <c r="D102" s="245" t="s">
        <v>1265</v>
      </c>
      <c r="E102" s="247">
        <v>40970</v>
      </c>
      <c r="F102" s="248">
        <f t="shared" si="1"/>
        <v>41001</v>
      </c>
      <c r="G102" s="249">
        <v>5771.3</v>
      </c>
      <c r="H102" s="245">
        <v>268</v>
      </c>
      <c r="I102" s="245" t="s">
        <v>1551</v>
      </c>
      <c r="J102" s="250"/>
    </row>
    <row r="103" spans="1:10">
      <c r="A103" s="244" t="s">
        <v>16586</v>
      </c>
      <c r="B103" s="245" t="s">
        <v>16587</v>
      </c>
      <c r="C103" s="246" t="s">
        <v>16588</v>
      </c>
      <c r="D103" s="245" t="s">
        <v>1272</v>
      </c>
      <c r="E103" s="247">
        <v>40970</v>
      </c>
      <c r="F103" s="248">
        <f t="shared" si="1"/>
        <v>41001</v>
      </c>
      <c r="G103" s="249">
        <v>5771.3</v>
      </c>
      <c r="H103" s="245">
        <v>269</v>
      </c>
      <c r="I103" s="245" t="s">
        <v>1319</v>
      </c>
      <c r="J103" s="250"/>
    </row>
    <row r="104" spans="1:10">
      <c r="A104" s="244" t="s">
        <v>16589</v>
      </c>
      <c r="B104" s="245" t="s">
        <v>836</v>
      </c>
      <c r="C104" s="246" t="s">
        <v>16590</v>
      </c>
      <c r="D104" s="245" t="s">
        <v>1270</v>
      </c>
      <c r="E104" s="247">
        <v>40970</v>
      </c>
      <c r="F104" s="248">
        <f t="shared" si="1"/>
        <v>41001</v>
      </c>
      <c r="G104" s="249">
        <v>5771.3</v>
      </c>
      <c r="H104" s="245">
        <v>270</v>
      </c>
      <c r="I104" s="245" t="s">
        <v>1319</v>
      </c>
      <c r="J104" s="250"/>
    </row>
    <row r="105" spans="1:10">
      <c r="A105" s="244" t="s">
        <v>16591</v>
      </c>
      <c r="B105" s="245" t="s">
        <v>16592</v>
      </c>
      <c r="C105" s="246" t="s">
        <v>16593</v>
      </c>
      <c r="D105" s="245" t="s">
        <v>1275</v>
      </c>
      <c r="E105" s="247">
        <v>40970</v>
      </c>
      <c r="F105" s="248">
        <f t="shared" si="1"/>
        <v>41001</v>
      </c>
      <c r="G105" s="249">
        <v>5771.3</v>
      </c>
      <c r="H105" s="245">
        <v>271</v>
      </c>
      <c r="I105" s="245" t="s">
        <v>1319</v>
      </c>
      <c r="J105" s="250"/>
    </row>
    <row r="106" spans="1:10">
      <c r="A106" s="244" t="s">
        <v>16594</v>
      </c>
      <c r="B106" s="245" t="s">
        <v>16595</v>
      </c>
      <c r="C106" s="246" t="s">
        <v>16596</v>
      </c>
      <c r="D106" s="245" t="s">
        <v>1277</v>
      </c>
      <c r="E106" s="247">
        <v>40970</v>
      </c>
      <c r="F106" s="248">
        <f t="shared" si="1"/>
        <v>41001</v>
      </c>
      <c r="G106" s="249">
        <v>5771.3</v>
      </c>
      <c r="H106" s="245">
        <v>272</v>
      </c>
      <c r="I106" s="245" t="s">
        <v>1319</v>
      </c>
      <c r="J106" s="250"/>
    </row>
    <row r="107" spans="1:10">
      <c r="A107" s="244" t="s">
        <v>16597</v>
      </c>
      <c r="B107" s="245" t="s">
        <v>16598</v>
      </c>
      <c r="C107" s="246" t="s">
        <v>16599</v>
      </c>
      <c r="D107" s="245" t="s">
        <v>401</v>
      </c>
      <c r="E107" s="247">
        <v>40973</v>
      </c>
      <c r="F107" s="248">
        <f t="shared" si="1"/>
        <v>41004</v>
      </c>
      <c r="G107" s="249">
        <v>5771.3</v>
      </c>
      <c r="H107" s="245">
        <v>273</v>
      </c>
      <c r="I107" s="245" t="s">
        <v>1328</v>
      </c>
      <c r="J107" s="250"/>
    </row>
    <row r="108" spans="1:10">
      <c r="A108" s="244" t="s">
        <v>16600</v>
      </c>
      <c r="B108" s="245" t="s">
        <v>16601</v>
      </c>
      <c r="C108" s="246" t="s">
        <v>16602</v>
      </c>
      <c r="D108" s="245" t="s">
        <v>1278</v>
      </c>
      <c r="E108" s="247">
        <v>40973</v>
      </c>
      <c r="F108" s="248">
        <f t="shared" si="1"/>
        <v>41004</v>
      </c>
      <c r="G108" s="249">
        <v>5771.3</v>
      </c>
      <c r="H108" s="245">
        <v>274</v>
      </c>
      <c r="I108" s="245" t="s">
        <v>1551</v>
      </c>
      <c r="J108" s="250"/>
    </row>
    <row r="109" spans="1:10">
      <c r="A109" s="244" t="s">
        <v>16603</v>
      </c>
      <c r="B109" s="245" t="s">
        <v>16604</v>
      </c>
      <c r="C109" s="246" t="s">
        <v>16605</v>
      </c>
      <c r="D109" s="245" t="s">
        <v>447</v>
      </c>
      <c r="E109" s="247">
        <v>40974</v>
      </c>
      <c r="F109" s="248">
        <f t="shared" si="1"/>
        <v>41005</v>
      </c>
      <c r="G109" s="249">
        <v>5771.3</v>
      </c>
      <c r="H109" s="245">
        <v>275</v>
      </c>
      <c r="I109" s="245" t="s">
        <v>1328</v>
      </c>
      <c r="J109" s="250"/>
    </row>
    <row r="110" spans="1:10">
      <c r="A110" s="244" t="s">
        <v>16606</v>
      </c>
      <c r="B110" s="245" t="s">
        <v>16607</v>
      </c>
      <c r="C110" s="246" t="s">
        <v>16608</v>
      </c>
      <c r="D110" s="245" t="s">
        <v>1279</v>
      </c>
      <c r="E110" s="247">
        <v>40974</v>
      </c>
      <c r="F110" s="248">
        <f t="shared" si="1"/>
        <v>41005</v>
      </c>
      <c r="G110" s="249">
        <v>5771.3</v>
      </c>
      <c r="H110" s="245">
        <v>276</v>
      </c>
      <c r="I110" s="245" t="s">
        <v>1319</v>
      </c>
      <c r="J110" s="250"/>
    </row>
    <row r="111" spans="1:10">
      <c r="A111" s="244" t="s">
        <v>16609</v>
      </c>
      <c r="B111" s="245" t="s">
        <v>16610</v>
      </c>
      <c r="C111" s="246" t="s">
        <v>16611</v>
      </c>
      <c r="D111" s="245" t="s">
        <v>1281</v>
      </c>
      <c r="E111" s="247">
        <v>40974</v>
      </c>
      <c r="F111" s="248">
        <f t="shared" si="1"/>
        <v>41005</v>
      </c>
      <c r="G111" s="249">
        <v>5771.3</v>
      </c>
      <c r="H111" s="245">
        <v>277</v>
      </c>
      <c r="I111" s="245" t="s">
        <v>1319</v>
      </c>
      <c r="J111" s="250"/>
    </row>
    <row r="112" spans="1:10">
      <c r="A112" s="244" t="s">
        <v>16612</v>
      </c>
      <c r="B112" s="245" t="s">
        <v>828</v>
      </c>
      <c r="C112" s="246" t="s">
        <v>16613</v>
      </c>
      <c r="D112" s="245" t="s">
        <v>1282</v>
      </c>
      <c r="E112" s="247">
        <v>40974</v>
      </c>
      <c r="F112" s="248">
        <f t="shared" si="1"/>
        <v>41005</v>
      </c>
      <c r="G112" s="249">
        <v>5771.3</v>
      </c>
      <c r="H112" s="245">
        <v>278</v>
      </c>
      <c r="I112" s="245" t="s">
        <v>1319</v>
      </c>
      <c r="J112" s="250"/>
    </row>
    <row r="113" spans="1:10">
      <c r="A113" s="244" t="s">
        <v>16614</v>
      </c>
      <c r="B113" s="245" t="s">
        <v>16615</v>
      </c>
      <c r="C113" s="246" t="s">
        <v>16616</v>
      </c>
      <c r="D113" s="245" t="s">
        <v>1283</v>
      </c>
      <c r="E113" s="247">
        <v>40974</v>
      </c>
      <c r="F113" s="248">
        <f t="shared" si="1"/>
        <v>41005</v>
      </c>
      <c r="G113" s="249">
        <v>5771.3</v>
      </c>
      <c r="H113" s="245">
        <v>279</v>
      </c>
      <c r="I113" s="245" t="s">
        <v>1319</v>
      </c>
      <c r="J113" s="250"/>
    </row>
    <row r="114" spans="1:10">
      <c r="A114" s="244" t="s">
        <v>16617</v>
      </c>
      <c r="B114" s="245" t="s">
        <v>740</v>
      </c>
      <c r="C114" s="246" t="s">
        <v>16618</v>
      </c>
      <c r="D114" s="245" t="s">
        <v>1284</v>
      </c>
      <c r="E114" s="247">
        <v>40975</v>
      </c>
      <c r="F114" s="248">
        <f t="shared" si="1"/>
        <v>41006</v>
      </c>
      <c r="G114" s="249">
        <v>5771.3</v>
      </c>
      <c r="H114" s="245">
        <v>280</v>
      </c>
      <c r="I114" s="245" t="s">
        <v>1319</v>
      </c>
      <c r="J114" s="250"/>
    </row>
    <row r="115" spans="1:10">
      <c r="A115" s="244" t="s">
        <v>16619</v>
      </c>
      <c r="B115" s="245" t="s">
        <v>303</v>
      </c>
      <c r="C115" s="246" t="s">
        <v>16620</v>
      </c>
      <c r="D115" s="245" t="s">
        <v>388</v>
      </c>
      <c r="E115" s="247">
        <v>40976</v>
      </c>
      <c r="F115" s="248">
        <f t="shared" si="1"/>
        <v>41007</v>
      </c>
      <c r="G115" s="249">
        <v>5771.3</v>
      </c>
      <c r="H115" s="245">
        <v>281</v>
      </c>
      <c r="I115" s="245" t="s">
        <v>1319</v>
      </c>
      <c r="J115" s="250"/>
    </row>
    <row r="116" spans="1:10">
      <c r="A116" s="244" t="s">
        <v>16621</v>
      </c>
      <c r="B116" s="245" t="s">
        <v>16622</v>
      </c>
      <c r="C116" s="246" t="s">
        <v>16623</v>
      </c>
      <c r="D116" s="245" t="s">
        <v>408</v>
      </c>
      <c r="E116" s="247">
        <v>40976</v>
      </c>
      <c r="F116" s="248">
        <f t="shared" si="1"/>
        <v>41007</v>
      </c>
      <c r="G116" s="249">
        <v>5771.3</v>
      </c>
      <c r="H116" s="245">
        <v>282</v>
      </c>
      <c r="I116" s="245" t="s">
        <v>1328</v>
      </c>
      <c r="J116" s="250"/>
    </row>
    <row r="117" spans="1:10">
      <c r="A117" s="244" t="s">
        <v>16624</v>
      </c>
      <c r="B117" s="245" t="s">
        <v>16625</v>
      </c>
      <c r="C117" s="246" t="s">
        <v>16626</v>
      </c>
      <c r="D117" s="245" t="s">
        <v>1308</v>
      </c>
      <c r="E117" s="247">
        <v>40977</v>
      </c>
      <c r="F117" s="248">
        <f t="shared" si="1"/>
        <v>41008</v>
      </c>
      <c r="G117" s="249">
        <v>5771.3</v>
      </c>
      <c r="H117" s="245">
        <v>283</v>
      </c>
      <c r="I117" s="245" t="s">
        <v>1551</v>
      </c>
      <c r="J117" s="250"/>
    </row>
    <row r="118" spans="1:10">
      <c r="A118" s="244" t="s">
        <v>16627</v>
      </c>
      <c r="B118" s="245" t="s">
        <v>636</v>
      </c>
      <c r="C118" s="246" t="s">
        <v>16628</v>
      </c>
      <c r="D118" s="245" t="s">
        <v>1316</v>
      </c>
      <c r="E118" s="247">
        <v>40980</v>
      </c>
      <c r="F118" s="248">
        <f t="shared" si="1"/>
        <v>41011</v>
      </c>
      <c r="G118" s="249">
        <v>5771.3</v>
      </c>
      <c r="H118" s="245">
        <v>284</v>
      </c>
      <c r="I118" s="245" t="s">
        <v>1551</v>
      </c>
      <c r="J118" s="250"/>
    </row>
    <row r="119" spans="1:10">
      <c r="A119" s="244" t="s">
        <v>16629</v>
      </c>
      <c r="B119" s="245" t="s">
        <v>16630</v>
      </c>
      <c r="C119" s="246" t="s">
        <v>16631</v>
      </c>
      <c r="D119" s="245" t="s">
        <v>1948</v>
      </c>
      <c r="E119" s="247">
        <v>40981</v>
      </c>
      <c r="F119" s="248">
        <f t="shared" si="1"/>
        <v>41012</v>
      </c>
      <c r="G119" s="249">
        <v>5771.3</v>
      </c>
      <c r="H119" s="245">
        <v>285</v>
      </c>
      <c r="I119" s="245" t="s">
        <v>1319</v>
      </c>
      <c r="J119" s="250"/>
    </row>
    <row r="120" spans="1:10">
      <c r="A120" s="244" t="s">
        <v>16632</v>
      </c>
      <c r="B120" s="245" t="s">
        <v>812</v>
      </c>
      <c r="C120" s="246" t="s">
        <v>16633</v>
      </c>
      <c r="D120" s="245" t="s">
        <v>1696</v>
      </c>
      <c r="E120" s="247">
        <v>40982</v>
      </c>
      <c r="F120" s="248">
        <f t="shared" si="1"/>
        <v>41013</v>
      </c>
      <c r="G120" s="249">
        <v>5771.3</v>
      </c>
      <c r="H120" s="245">
        <v>286</v>
      </c>
      <c r="I120" s="245" t="s">
        <v>1319</v>
      </c>
      <c r="J120" s="250"/>
    </row>
    <row r="121" spans="1:10">
      <c r="A121" s="244" t="s">
        <v>16634</v>
      </c>
      <c r="B121" s="245" t="s">
        <v>16635</v>
      </c>
      <c r="C121" s="246" t="s">
        <v>16636</v>
      </c>
      <c r="D121" s="245" t="s">
        <v>1899</v>
      </c>
      <c r="E121" s="247">
        <v>40982</v>
      </c>
      <c r="F121" s="248">
        <f t="shared" si="1"/>
        <v>41013</v>
      </c>
      <c r="G121" s="249">
        <v>5771.3</v>
      </c>
      <c r="H121" s="245">
        <v>287</v>
      </c>
      <c r="I121" s="245" t="s">
        <v>1319</v>
      </c>
      <c r="J121" s="250"/>
    </row>
    <row r="122" spans="1:10">
      <c r="A122" s="244" t="s">
        <v>16637</v>
      </c>
      <c r="B122" s="245" t="s">
        <v>16638</v>
      </c>
      <c r="C122" s="246" t="s">
        <v>16639</v>
      </c>
      <c r="D122" s="245" t="s">
        <v>1964</v>
      </c>
      <c r="E122" s="247">
        <v>40982</v>
      </c>
      <c r="F122" s="248">
        <f t="shared" si="1"/>
        <v>41013</v>
      </c>
      <c r="G122" s="249">
        <v>5771.3</v>
      </c>
      <c r="H122" s="245">
        <v>288</v>
      </c>
      <c r="I122" s="245" t="s">
        <v>1319</v>
      </c>
      <c r="J122" s="250"/>
    </row>
    <row r="123" spans="1:10">
      <c r="A123" s="244" t="s">
        <v>16640</v>
      </c>
      <c r="B123" s="245" t="s">
        <v>16641</v>
      </c>
      <c r="C123" s="246" t="s">
        <v>16642</v>
      </c>
      <c r="D123" s="245" t="s">
        <v>1976</v>
      </c>
      <c r="E123" s="247">
        <v>40982</v>
      </c>
      <c r="F123" s="248">
        <f t="shared" si="1"/>
        <v>41013</v>
      </c>
      <c r="G123" s="249">
        <v>5771.3</v>
      </c>
      <c r="H123" s="245">
        <v>289</v>
      </c>
      <c r="I123" s="245" t="s">
        <v>1319</v>
      </c>
      <c r="J123" s="250"/>
    </row>
    <row r="124" spans="1:10">
      <c r="A124" s="244" t="s">
        <v>16643</v>
      </c>
      <c r="B124" s="245" t="s">
        <v>16644</v>
      </c>
      <c r="C124" s="246" t="s">
        <v>16645</v>
      </c>
      <c r="D124" s="245" t="s">
        <v>1978</v>
      </c>
      <c r="E124" s="247">
        <v>40983</v>
      </c>
      <c r="F124" s="248">
        <f t="shared" si="1"/>
        <v>41014</v>
      </c>
      <c r="G124" s="249">
        <v>5771.3</v>
      </c>
      <c r="H124" s="245">
        <v>290</v>
      </c>
      <c r="I124" s="245" t="s">
        <v>1319</v>
      </c>
      <c r="J124" s="250"/>
    </row>
    <row r="125" spans="1:10">
      <c r="A125" s="244" t="s">
        <v>16646</v>
      </c>
      <c r="B125" s="245" t="s">
        <v>16647</v>
      </c>
      <c r="C125" s="246" t="s">
        <v>16648</v>
      </c>
      <c r="D125" s="245" t="s">
        <v>1970</v>
      </c>
      <c r="E125" s="247">
        <v>40987</v>
      </c>
      <c r="F125" s="248">
        <f t="shared" si="1"/>
        <v>41018</v>
      </c>
      <c r="G125" s="249">
        <v>5771.3</v>
      </c>
      <c r="H125" s="245">
        <v>291</v>
      </c>
      <c r="I125" s="245" t="s">
        <v>1319</v>
      </c>
      <c r="J125" s="250"/>
    </row>
    <row r="126" spans="1:10">
      <c r="A126" s="244" t="s">
        <v>16649</v>
      </c>
      <c r="B126" s="245" t="s">
        <v>650</v>
      </c>
      <c r="C126" s="246" t="s">
        <v>16650</v>
      </c>
      <c r="D126" s="245" t="s">
        <v>1606</v>
      </c>
      <c r="E126" s="247">
        <v>40988</v>
      </c>
      <c r="F126" s="248">
        <f t="shared" si="1"/>
        <v>41019</v>
      </c>
      <c r="G126" s="249">
        <v>5771.3</v>
      </c>
      <c r="H126" s="245">
        <v>292</v>
      </c>
      <c r="I126" s="245" t="s">
        <v>1319</v>
      </c>
      <c r="J126" s="250"/>
    </row>
    <row r="127" spans="1:10">
      <c r="A127" s="244" t="s">
        <v>16651</v>
      </c>
      <c r="B127" s="245" t="s">
        <v>820</v>
      </c>
      <c r="C127" s="246" t="s">
        <v>16652</v>
      </c>
      <c r="D127" s="245" t="s">
        <v>1992</v>
      </c>
      <c r="E127" s="247">
        <v>40988</v>
      </c>
      <c r="F127" s="248">
        <f t="shared" si="1"/>
        <v>41019</v>
      </c>
      <c r="G127" s="249">
        <v>5771.3</v>
      </c>
      <c r="H127" s="245">
        <v>293</v>
      </c>
      <c r="I127" s="245" t="s">
        <v>1319</v>
      </c>
      <c r="J127" s="250"/>
    </row>
    <row r="128" spans="1:10">
      <c r="A128" s="244" t="s">
        <v>16653</v>
      </c>
      <c r="B128" s="245" t="s">
        <v>750</v>
      </c>
      <c r="C128" s="246" t="s">
        <v>16654</v>
      </c>
      <c r="D128" s="245" t="s">
        <v>1990</v>
      </c>
      <c r="E128" s="247">
        <v>40988</v>
      </c>
      <c r="F128" s="248">
        <f t="shared" si="1"/>
        <v>41019</v>
      </c>
      <c r="G128" s="249">
        <v>5771.3</v>
      </c>
      <c r="H128" s="245">
        <v>294</v>
      </c>
      <c r="I128" s="245" t="s">
        <v>1319</v>
      </c>
      <c r="J128" s="250"/>
    </row>
    <row r="129" spans="1:10">
      <c r="A129" s="244" t="s">
        <v>16655</v>
      </c>
      <c r="B129" s="245" t="s">
        <v>16656</v>
      </c>
      <c r="C129" s="246" t="s">
        <v>16657</v>
      </c>
      <c r="D129" s="245" t="s">
        <v>1792</v>
      </c>
      <c r="E129" s="247">
        <v>40989</v>
      </c>
      <c r="F129" s="248">
        <f t="shared" si="1"/>
        <v>41020</v>
      </c>
      <c r="G129" s="249">
        <v>5771.3</v>
      </c>
      <c r="H129" s="245">
        <v>295</v>
      </c>
      <c r="I129" s="245" t="s">
        <v>1551</v>
      </c>
      <c r="J129" s="250"/>
    </row>
    <row r="130" spans="1:10">
      <c r="A130" s="244" t="s">
        <v>16658</v>
      </c>
      <c r="B130" s="245" t="s">
        <v>646</v>
      </c>
      <c r="C130" s="246" t="s">
        <v>16659</v>
      </c>
      <c r="D130" s="245" t="s">
        <v>2022</v>
      </c>
      <c r="E130" s="247">
        <v>40989</v>
      </c>
      <c r="F130" s="248">
        <f t="shared" si="1"/>
        <v>41020</v>
      </c>
      <c r="G130" s="249">
        <v>5771.3</v>
      </c>
      <c r="H130" s="245">
        <v>296</v>
      </c>
      <c r="I130" s="245" t="s">
        <v>1319</v>
      </c>
      <c r="J130" s="250"/>
    </row>
    <row r="131" spans="1:10">
      <c r="A131" s="244" t="s">
        <v>16660</v>
      </c>
      <c r="B131" s="245" t="s">
        <v>342</v>
      </c>
      <c r="C131" s="246" t="s">
        <v>16661</v>
      </c>
      <c r="D131" s="245" t="s">
        <v>1989</v>
      </c>
      <c r="E131" s="247">
        <v>40989</v>
      </c>
      <c r="F131" s="248">
        <f t="shared" si="1"/>
        <v>41020</v>
      </c>
      <c r="G131" s="249">
        <v>5771.3</v>
      </c>
      <c r="H131" s="245">
        <v>297</v>
      </c>
      <c r="I131" s="245" t="s">
        <v>1319</v>
      </c>
      <c r="J131" s="250"/>
    </row>
    <row r="132" spans="1:10">
      <c r="A132" s="244" t="s">
        <v>16662</v>
      </c>
      <c r="B132" s="245" t="s">
        <v>16663</v>
      </c>
      <c r="C132" s="246" t="s">
        <v>16664</v>
      </c>
      <c r="D132" s="245" t="s">
        <v>412</v>
      </c>
      <c r="E132" s="247">
        <v>40991</v>
      </c>
      <c r="F132" s="248">
        <f t="shared" ref="F132:F195" si="3">E132+31</f>
        <v>41022</v>
      </c>
      <c r="G132" s="249">
        <v>5771.3</v>
      </c>
      <c r="H132" s="245">
        <v>298</v>
      </c>
      <c r="I132" s="245" t="s">
        <v>1328</v>
      </c>
      <c r="J132" s="250"/>
    </row>
    <row r="133" spans="1:10">
      <c r="A133" s="244" t="s">
        <v>16665</v>
      </c>
      <c r="B133" s="245" t="s">
        <v>16666</v>
      </c>
      <c r="C133" s="246" t="s">
        <v>16667</v>
      </c>
      <c r="D133" s="245" t="s">
        <v>2031</v>
      </c>
      <c r="E133" s="247">
        <v>40994</v>
      </c>
      <c r="F133" s="248">
        <f t="shared" si="3"/>
        <v>41025</v>
      </c>
      <c r="G133" s="249">
        <v>5771.3</v>
      </c>
      <c r="H133" s="245">
        <v>320</v>
      </c>
      <c r="I133" s="245" t="s">
        <v>1319</v>
      </c>
      <c r="J133" s="250"/>
    </row>
    <row r="134" spans="1:10">
      <c r="A134" s="244" t="s">
        <v>16668</v>
      </c>
      <c r="B134" s="245" t="s">
        <v>16669</v>
      </c>
      <c r="C134" s="246" t="s">
        <v>16670</v>
      </c>
      <c r="D134" s="245" t="s">
        <v>2024</v>
      </c>
      <c r="E134" s="247">
        <v>40994</v>
      </c>
      <c r="F134" s="248">
        <f t="shared" si="3"/>
        <v>41025</v>
      </c>
      <c r="G134" s="249">
        <v>5771.3</v>
      </c>
      <c r="H134" s="245">
        <v>300</v>
      </c>
      <c r="I134" s="245" t="s">
        <v>1319</v>
      </c>
      <c r="J134" s="250"/>
    </row>
    <row r="135" spans="1:10">
      <c r="A135" s="244" t="s">
        <v>16671</v>
      </c>
      <c r="B135" s="245" t="s">
        <v>630</v>
      </c>
      <c r="C135" s="246" t="s">
        <v>16672</v>
      </c>
      <c r="D135" s="245" t="s">
        <v>2027</v>
      </c>
      <c r="E135" s="247">
        <v>40994</v>
      </c>
      <c r="F135" s="248">
        <f t="shared" si="3"/>
        <v>41025</v>
      </c>
      <c r="G135" s="249">
        <v>5771.3</v>
      </c>
      <c r="H135" s="245">
        <v>301</v>
      </c>
      <c r="I135" s="245" t="s">
        <v>1319</v>
      </c>
      <c r="J135" s="250"/>
    </row>
    <row r="136" spans="1:10">
      <c r="A136" s="244" t="s">
        <v>16673</v>
      </c>
      <c r="B136" s="245" t="s">
        <v>16674</v>
      </c>
      <c r="C136" s="246" t="s">
        <v>16675</v>
      </c>
      <c r="D136" s="245" t="s">
        <v>2032</v>
      </c>
      <c r="E136" s="247">
        <v>40994</v>
      </c>
      <c r="F136" s="248">
        <f t="shared" si="3"/>
        <v>41025</v>
      </c>
      <c r="G136" s="249">
        <v>5771.3</v>
      </c>
      <c r="H136" s="245">
        <v>302</v>
      </c>
      <c r="I136" s="245" t="s">
        <v>1319</v>
      </c>
      <c r="J136" s="250"/>
    </row>
    <row r="137" spans="1:10">
      <c r="A137" s="244" t="s">
        <v>16676</v>
      </c>
      <c r="B137" s="245" t="s">
        <v>1028</v>
      </c>
      <c r="C137" s="246" t="s">
        <v>16677</v>
      </c>
      <c r="D137" s="245" t="s">
        <v>2131</v>
      </c>
      <c r="E137" s="247">
        <v>40996</v>
      </c>
      <c r="F137" s="248">
        <f t="shared" si="3"/>
        <v>41027</v>
      </c>
      <c r="G137" s="249">
        <v>5771.3</v>
      </c>
      <c r="H137" s="245">
        <v>303</v>
      </c>
      <c r="I137" s="245" t="s">
        <v>1551</v>
      </c>
      <c r="J137" s="250"/>
    </row>
    <row r="138" spans="1:10">
      <c r="A138" s="244" t="s">
        <v>16678</v>
      </c>
      <c r="B138" s="245" t="s">
        <v>1009</v>
      </c>
      <c r="C138" s="246" t="s">
        <v>16679</v>
      </c>
      <c r="D138" s="245" t="s">
        <v>2025</v>
      </c>
      <c r="E138" s="247">
        <v>40996</v>
      </c>
      <c r="F138" s="248">
        <f t="shared" si="3"/>
        <v>41027</v>
      </c>
      <c r="G138" s="249">
        <v>5771.3</v>
      </c>
      <c r="H138" s="245">
        <v>304</v>
      </c>
      <c r="I138" s="245" t="s">
        <v>1319</v>
      </c>
      <c r="J138" s="250"/>
    </row>
    <row r="139" spans="1:10">
      <c r="A139" s="244" t="s">
        <v>16680</v>
      </c>
      <c r="B139" s="245" t="s">
        <v>1018</v>
      </c>
      <c r="C139" s="246" t="s">
        <v>16681</v>
      </c>
      <c r="D139" s="245" t="s">
        <v>2134</v>
      </c>
      <c r="E139" s="247">
        <v>40996</v>
      </c>
      <c r="F139" s="248">
        <f t="shared" si="3"/>
        <v>41027</v>
      </c>
      <c r="G139" s="249">
        <v>5771.3</v>
      </c>
      <c r="H139" s="245">
        <v>305</v>
      </c>
      <c r="I139" s="245" t="s">
        <v>1319</v>
      </c>
      <c r="J139" s="250"/>
    </row>
    <row r="140" spans="1:10">
      <c r="A140" s="244" t="s">
        <v>16682</v>
      </c>
      <c r="B140" s="245" t="s">
        <v>16683</v>
      </c>
      <c r="C140" s="246" t="s">
        <v>16684</v>
      </c>
      <c r="D140" s="245" t="s">
        <v>1777</v>
      </c>
      <c r="E140" s="247">
        <v>40996</v>
      </c>
      <c r="F140" s="248">
        <f t="shared" si="3"/>
        <v>41027</v>
      </c>
      <c r="G140" s="249">
        <v>5771.3</v>
      </c>
      <c r="H140" s="245">
        <v>306</v>
      </c>
      <c r="I140" s="245" t="s">
        <v>1319</v>
      </c>
      <c r="J140" s="250"/>
    </row>
    <row r="141" spans="1:10">
      <c r="A141" s="244" t="s">
        <v>16685</v>
      </c>
      <c r="B141" s="245" t="s">
        <v>1038</v>
      </c>
      <c r="C141" s="246" t="s">
        <v>16686</v>
      </c>
      <c r="D141" s="245" t="s">
        <v>2033</v>
      </c>
      <c r="E141" s="247">
        <v>40995</v>
      </c>
      <c r="F141" s="248">
        <f t="shared" si="3"/>
        <v>41026</v>
      </c>
      <c r="G141" s="249">
        <v>5771.3</v>
      </c>
      <c r="H141" s="245">
        <v>307</v>
      </c>
      <c r="I141" s="245" t="s">
        <v>1319</v>
      </c>
      <c r="J141" s="250"/>
    </row>
    <row r="142" spans="1:10">
      <c r="A142" s="244" t="s">
        <v>16687</v>
      </c>
      <c r="B142" s="245" t="s">
        <v>16688</v>
      </c>
      <c r="C142" s="246" t="s">
        <v>16689</v>
      </c>
      <c r="D142" s="245" t="s">
        <v>2138</v>
      </c>
      <c r="E142" s="247">
        <v>40995</v>
      </c>
      <c r="F142" s="248">
        <f t="shared" si="3"/>
        <v>41026</v>
      </c>
      <c r="G142" s="249">
        <v>5771.3</v>
      </c>
      <c r="H142" s="245">
        <v>308</v>
      </c>
      <c r="I142" s="245" t="s">
        <v>1319</v>
      </c>
      <c r="J142" s="250"/>
    </row>
    <row r="143" spans="1:10">
      <c r="A143" s="244" t="s">
        <v>16690</v>
      </c>
      <c r="B143" s="245" t="s">
        <v>16691</v>
      </c>
      <c r="C143" s="246" t="s">
        <v>16692</v>
      </c>
      <c r="D143" s="245" t="s">
        <v>2127</v>
      </c>
      <c r="E143" s="247">
        <v>40995</v>
      </c>
      <c r="F143" s="248">
        <f t="shared" si="3"/>
        <v>41026</v>
      </c>
      <c r="G143" s="249">
        <v>5771.3</v>
      </c>
      <c r="H143" s="245">
        <v>309</v>
      </c>
      <c r="I143" s="245" t="s">
        <v>1319</v>
      </c>
      <c r="J143" s="250"/>
    </row>
    <row r="144" spans="1:10">
      <c r="A144" s="244" t="s">
        <v>16693</v>
      </c>
      <c r="B144" s="245" t="s">
        <v>16694</v>
      </c>
      <c r="C144" s="246" t="s">
        <v>16695</v>
      </c>
      <c r="D144" s="245" t="s">
        <v>2141</v>
      </c>
      <c r="E144" s="247">
        <v>40998</v>
      </c>
      <c r="F144" s="248">
        <f t="shared" si="3"/>
        <v>41029</v>
      </c>
      <c r="G144" s="249">
        <v>5771.3</v>
      </c>
      <c r="H144" s="245">
        <v>310</v>
      </c>
      <c r="I144" s="245" t="s">
        <v>1319</v>
      </c>
      <c r="J144" s="250"/>
    </row>
    <row r="145" spans="1:10">
      <c r="A145" s="244" t="s">
        <v>16696</v>
      </c>
      <c r="B145" s="245" t="s">
        <v>16697</v>
      </c>
      <c r="C145" s="246" t="s">
        <v>16698</v>
      </c>
      <c r="D145" s="245" t="s">
        <v>2130</v>
      </c>
      <c r="E145" s="247">
        <v>40997</v>
      </c>
      <c r="F145" s="248">
        <f t="shared" si="3"/>
        <v>41028</v>
      </c>
      <c r="G145" s="249">
        <v>5771.3</v>
      </c>
      <c r="H145" s="245">
        <v>312</v>
      </c>
      <c r="I145" s="245" t="s">
        <v>1328</v>
      </c>
      <c r="J145" s="250"/>
    </row>
    <row r="146" spans="1:10">
      <c r="A146" s="244" t="s">
        <v>16699</v>
      </c>
      <c r="B146" s="245" t="s">
        <v>327</v>
      </c>
      <c r="C146" s="246" t="s">
        <v>16700</v>
      </c>
      <c r="D146" s="245" t="s">
        <v>424</v>
      </c>
      <c r="E146" s="247">
        <v>40997</v>
      </c>
      <c r="F146" s="248">
        <f t="shared" si="3"/>
        <v>41028</v>
      </c>
      <c r="G146" s="249">
        <v>5771.3</v>
      </c>
      <c r="H146" s="245">
        <v>313</v>
      </c>
      <c r="I146" s="245" t="s">
        <v>1319</v>
      </c>
      <c r="J146" s="250"/>
    </row>
    <row r="147" spans="1:10">
      <c r="A147" s="244" t="s">
        <v>16701</v>
      </c>
      <c r="B147" s="245" t="s">
        <v>720</v>
      </c>
      <c r="C147" s="246" t="s">
        <v>16702</v>
      </c>
      <c r="D147" s="245" t="s">
        <v>1991</v>
      </c>
      <c r="E147" s="247">
        <v>40998</v>
      </c>
      <c r="F147" s="248">
        <f t="shared" si="3"/>
        <v>41029</v>
      </c>
      <c r="G147" s="249">
        <v>5771.3</v>
      </c>
      <c r="H147" s="245">
        <v>314</v>
      </c>
      <c r="I147" s="245" t="s">
        <v>1319</v>
      </c>
      <c r="J147" s="250"/>
    </row>
    <row r="148" spans="1:10">
      <c r="A148" s="244" t="s">
        <v>16703</v>
      </c>
      <c r="B148" s="245" t="s">
        <v>16704</v>
      </c>
      <c r="C148" s="246" t="s">
        <v>16705</v>
      </c>
      <c r="D148" s="245" t="s">
        <v>2030</v>
      </c>
      <c r="E148" s="247">
        <v>41002</v>
      </c>
      <c r="F148" s="248">
        <f t="shared" si="3"/>
        <v>41033</v>
      </c>
      <c r="G148" s="249">
        <v>5771.3</v>
      </c>
      <c r="H148" s="245">
        <v>328</v>
      </c>
      <c r="I148" s="245" t="s">
        <v>1319</v>
      </c>
      <c r="J148" s="250"/>
    </row>
    <row r="149" spans="1:10">
      <c r="A149" s="244" t="s">
        <v>16706</v>
      </c>
      <c r="B149" s="245" t="s">
        <v>16707</v>
      </c>
      <c r="C149" s="246" t="s">
        <v>16708</v>
      </c>
      <c r="D149" s="245" t="s">
        <v>2165</v>
      </c>
      <c r="E149" s="247">
        <v>41002</v>
      </c>
      <c r="F149" s="248">
        <f t="shared" si="3"/>
        <v>41033</v>
      </c>
      <c r="G149" s="249">
        <v>5771.3</v>
      </c>
      <c r="H149" s="245">
        <v>329</v>
      </c>
      <c r="I149" s="245" t="s">
        <v>1319</v>
      </c>
      <c r="J149" s="250"/>
    </row>
    <row r="150" spans="1:10">
      <c r="A150" s="244" t="s">
        <v>16709</v>
      </c>
      <c r="B150" s="245" t="s">
        <v>16710</v>
      </c>
      <c r="C150" s="246" t="s">
        <v>16711</v>
      </c>
      <c r="D150" s="245" t="s">
        <v>2164</v>
      </c>
      <c r="E150" s="247">
        <v>41002</v>
      </c>
      <c r="F150" s="248">
        <f t="shared" si="3"/>
        <v>41033</v>
      </c>
      <c r="G150" s="249">
        <v>5771.3</v>
      </c>
      <c r="H150" s="245">
        <v>330</v>
      </c>
      <c r="I150" s="245" t="s">
        <v>1319</v>
      </c>
      <c r="J150" s="250"/>
    </row>
    <row r="151" spans="1:10">
      <c r="A151" s="244" t="s">
        <v>16712</v>
      </c>
      <c r="B151" s="245" t="s">
        <v>16713</v>
      </c>
      <c r="C151" s="246" t="s">
        <v>16714</v>
      </c>
      <c r="D151" s="245" t="s">
        <v>2160</v>
      </c>
      <c r="E151" s="247">
        <v>41002</v>
      </c>
      <c r="F151" s="248">
        <f t="shared" si="3"/>
        <v>41033</v>
      </c>
      <c r="G151" s="249">
        <v>5771.3</v>
      </c>
      <c r="H151" s="245">
        <v>331</v>
      </c>
      <c r="I151" s="245" t="s">
        <v>1319</v>
      </c>
      <c r="J151" s="250"/>
    </row>
    <row r="152" spans="1:10">
      <c r="A152" s="244" t="s">
        <v>16715</v>
      </c>
      <c r="B152" s="245" t="s">
        <v>16716</v>
      </c>
      <c r="C152" s="246" t="s">
        <v>16717</v>
      </c>
      <c r="D152" s="245" t="s">
        <v>2210</v>
      </c>
      <c r="E152" s="247">
        <v>41002</v>
      </c>
      <c r="F152" s="248">
        <f t="shared" si="3"/>
        <v>41033</v>
      </c>
      <c r="G152" s="249">
        <v>5771.3</v>
      </c>
      <c r="H152" s="245">
        <v>332</v>
      </c>
      <c r="I152" s="245" t="s">
        <v>1319</v>
      </c>
      <c r="J152" s="250"/>
    </row>
    <row r="153" spans="1:10">
      <c r="A153" s="244" t="s">
        <v>16718</v>
      </c>
      <c r="B153" s="245" t="s">
        <v>16719</v>
      </c>
      <c r="C153" s="246" t="s">
        <v>16720</v>
      </c>
      <c r="D153" s="245" t="s">
        <v>2219</v>
      </c>
      <c r="E153" s="247">
        <v>41003</v>
      </c>
      <c r="F153" s="248">
        <f t="shared" si="3"/>
        <v>41034</v>
      </c>
      <c r="G153" s="249">
        <v>5771.3</v>
      </c>
      <c r="H153" s="245">
        <v>333</v>
      </c>
      <c r="I153" s="245" t="s">
        <v>1319</v>
      </c>
      <c r="J153" s="250"/>
    </row>
    <row r="154" spans="1:10">
      <c r="A154" s="244" t="s">
        <v>16721</v>
      </c>
      <c r="B154" s="245" t="s">
        <v>644</v>
      </c>
      <c r="C154" s="246" t="s">
        <v>16722</v>
      </c>
      <c r="D154" s="245" t="s">
        <v>1595</v>
      </c>
      <c r="E154" s="247">
        <v>41010</v>
      </c>
      <c r="F154" s="248">
        <f t="shared" si="3"/>
        <v>41041</v>
      </c>
      <c r="G154" s="249">
        <v>5771.3</v>
      </c>
      <c r="H154" s="245">
        <v>334</v>
      </c>
      <c r="I154" s="245" t="s">
        <v>1328</v>
      </c>
      <c r="J154" s="250"/>
    </row>
    <row r="155" spans="1:10">
      <c r="A155" s="244" t="s">
        <v>16723</v>
      </c>
      <c r="B155" s="245" t="s">
        <v>16724</v>
      </c>
      <c r="C155" s="246" t="s">
        <v>16725</v>
      </c>
      <c r="D155" s="245" t="s">
        <v>2372</v>
      </c>
      <c r="E155" s="247">
        <v>41012</v>
      </c>
      <c r="F155" s="248">
        <f t="shared" si="3"/>
        <v>41043</v>
      </c>
      <c r="G155" s="249">
        <v>5771.3</v>
      </c>
      <c r="H155" s="245">
        <v>335</v>
      </c>
      <c r="I155" s="245" t="s">
        <v>1319</v>
      </c>
      <c r="J155" s="250"/>
    </row>
    <row r="156" spans="1:10">
      <c r="A156" s="244" t="s">
        <v>16726</v>
      </c>
      <c r="B156" s="245" t="s">
        <v>995</v>
      </c>
      <c r="C156" s="246" t="s">
        <v>16727</v>
      </c>
      <c r="D156" s="245" t="s">
        <v>1821</v>
      </c>
      <c r="E156" s="247">
        <v>41010</v>
      </c>
      <c r="F156" s="248">
        <f t="shared" si="3"/>
        <v>41041</v>
      </c>
      <c r="G156" s="249">
        <v>5771.3</v>
      </c>
      <c r="H156" s="245">
        <v>336</v>
      </c>
      <c r="I156" s="245" t="s">
        <v>1319</v>
      </c>
      <c r="J156" s="250"/>
    </row>
    <row r="157" spans="1:10">
      <c r="A157" s="244" t="s">
        <v>16728</v>
      </c>
      <c r="B157" s="245" t="s">
        <v>270</v>
      </c>
      <c r="C157" s="246" t="s">
        <v>16729</v>
      </c>
      <c r="D157" s="245" t="s">
        <v>2376</v>
      </c>
      <c r="E157" s="247">
        <v>41012</v>
      </c>
      <c r="F157" s="248">
        <f t="shared" si="3"/>
        <v>41043</v>
      </c>
      <c r="G157" s="249">
        <v>5771.3</v>
      </c>
      <c r="H157" s="245">
        <v>347</v>
      </c>
      <c r="I157" s="245" t="s">
        <v>1319</v>
      </c>
      <c r="J157" s="250"/>
    </row>
    <row r="158" spans="1:10">
      <c r="A158" s="244" t="s">
        <v>16730</v>
      </c>
      <c r="B158" s="245" t="s">
        <v>270</v>
      </c>
      <c r="C158" s="246" t="s">
        <v>16731</v>
      </c>
      <c r="D158" s="245" t="s">
        <v>2374</v>
      </c>
      <c r="E158" s="247">
        <v>41012</v>
      </c>
      <c r="F158" s="248">
        <f t="shared" si="3"/>
        <v>41043</v>
      </c>
      <c r="G158" s="249">
        <v>5771.3</v>
      </c>
      <c r="H158" s="245">
        <v>347</v>
      </c>
      <c r="I158" s="245" t="s">
        <v>1319</v>
      </c>
      <c r="J158" s="250"/>
    </row>
    <row r="159" spans="1:10">
      <c r="A159" s="244" t="s">
        <v>16732</v>
      </c>
      <c r="B159" s="245" t="s">
        <v>270</v>
      </c>
      <c r="C159" s="246" t="s">
        <v>16733</v>
      </c>
      <c r="D159" s="245" t="s">
        <v>2362</v>
      </c>
      <c r="E159" s="247">
        <v>41011</v>
      </c>
      <c r="F159" s="248">
        <f t="shared" si="3"/>
        <v>41042</v>
      </c>
      <c r="G159" s="249">
        <v>5771.3</v>
      </c>
      <c r="H159" s="245">
        <v>347</v>
      </c>
      <c r="I159" s="245" t="s">
        <v>1319</v>
      </c>
      <c r="J159" s="250"/>
    </row>
    <row r="160" spans="1:10">
      <c r="A160" s="244" t="s">
        <v>16734</v>
      </c>
      <c r="B160" s="245" t="s">
        <v>270</v>
      </c>
      <c r="C160" s="246" t="s">
        <v>16735</v>
      </c>
      <c r="D160" s="245" t="s">
        <v>2378</v>
      </c>
      <c r="E160" s="247">
        <v>41012</v>
      </c>
      <c r="F160" s="248">
        <f t="shared" si="3"/>
        <v>41043</v>
      </c>
      <c r="G160" s="249">
        <v>5771.3</v>
      </c>
      <c r="H160" s="245">
        <v>347</v>
      </c>
      <c r="I160" s="245" t="s">
        <v>1319</v>
      </c>
      <c r="J160" s="250"/>
    </row>
    <row r="161" spans="1:10">
      <c r="A161" s="244" t="s">
        <v>16736</v>
      </c>
      <c r="B161" s="245" t="s">
        <v>16737</v>
      </c>
      <c r="C161" s="246" t="s">
        <v>16738</v>
      </c>
      <c r="D161" s="245" t="s">
        <v>2360</v>
      </c>
      <c r="E161" s="247">
        <v>41010</v>
      </c>
      <c r="F161" s="248">
        <f t="shared" si="3"/>
        <v>41041</v>
      </c>
      <c r="G161" s="249">
        <v>5771.3</v>
      </c>
      <c r="H161" s="245">
        <v>337</v>
      </c>
      <c r="I161" s="245" t="s">
        <v>1319</v>
      </c>
      <c r="J161" s="250"/>
    </row>
    <row r="162" spans="1:10">
      <c r="A162" s="244" t="s">
        <v>16739</v>
      </c>
      <c r="B162" s="245" t="s">
        <v>16740</v>
      </c>
      <c r="C162" s="246" t="s">
        <v>16741</v>
      </c>
      <c r="D162" s="245" t="s">
        <v>2386</v>
      </c>
      <c r="E162" s="247">
        <v>41015</v>
      </c>
      <c r="F162" s="248">
        <f t="shared" si="3"/>
        <v>41046</v>
      </c>
      <c r="G162" s="249">
        <v>5771.3</v>
      </c>
      <c r="H162" s="245">
        <v>338</v>
      </c>
      <c r="I162" s="245" t="s">
        <v>1319</v>
      </c>
      <c r="J162" s="250"/>
    </row>
    <row r="163" spans="1:10">
      <c r="A163" s="244" t="s">
        <v>16742</v>
      </c>
      <c r="B163" s="245" t="s">
        <v>270</v>
      </c>
      <c r="C163" s="246" t="s">
        <v>16743</v>
      </c>
      <c r="D163" s="245" t="s">
        <v>4927</v>
      </c>
      <c r="E163" s="247">
        <v>41015</v>
      </c>
      <c r="F163" s="248">
        <f t="shared" si="3"/>
        <v>41046</v>
      </c>
      <c r="G163" s="249">
        <v>5771.3</v>
      </c>
      <c r="H163" s="245">
        <v>347</v>
      </c>
      <c r="I163" s="245" t="s">
        <v>1319</v>
      </c>
      <c r="J163" s="250"/>
    </row>
    <row r="164" spans="1:10">
      <c r="A164" s="244" t="s">
        <v>16744</v>
      </c>
      <c r="B164" s="245" t="s">
        <v>270</v>
      </c>
      <c r="C164" s="246" t="s">
        <v>16745</v>
      </c>
      <c r="D164" s="245" t="s">
        <v>4926</v>
      </c>
      <c r="E164" s="247">
        <v>41016</v>
      </c>
      <c r="F164" s="248">
        <f t="shared" si="3"/>
        <v>41047</v>
      </c>
      <c r="G164" s="249">
        <v>5771.3</v>
      </c>
      <c r="H164" s="245">
        <v>347</v>
      </c>
      <c r="I164" s="245" t="s">
        <v>1319</v>
      </c>
      <c r="J164" s="250"/>
    </row>
    <row r="165" spans="1:10">
      <c r="A165" s="244" t="s">
        <v>16746</v>
      </c>
      <c r="B165" s="245" t="s">
        <v>270</v>
      </c>
      <c r="C165" s="246" t="s">
        <v>16747</v>
      </c>
      <c r="D165" s="245" t="s">
        <v>2383</v>
      </c>
      <c r="E165" s="247">
        <v>41016</v>
      </c>
      <c r="F165" s="248">
        <f t="shared" si="3"/>
        <v>41047</v>
      </c>
      <c r="G165" s="249">
        <v>5771.3</v>
      </c>
      <c r="H165" s="245">
        <v>347</v>
      </c>
      <c r="I165" s="245" t="s">
        <v>1319</v>
      </c>
      <c r="J165" s="250"/>
    </row>
    <row r="166" spans="1:10">
      <c r="A166" s="244" t="s">
        <v>16748</v>
      </c>
      <c r="B166" s="245" t="s">
        <v>16749</v>
      </c>
      <c r="C166" s="246" t="s">
        <v>16750</v>
      </c>
      <c r="D166" s="245" t="s">
        <v>2380</v>
      </c>
      <c r="E166" s="247">
        <v>41016</v>
      </c>
      <c r="F166" s="248">
        <f t="shared" si="3"/>
        <v>41047</v>
      </c>
      <c r="G166" s="249">
        <v>5771.3</v>
      </c>
      <c r="H166" s="245">
        <v>339</v>
      </c>
      <c r="I166" s="245" t="s">
        <v>1319</v>
      </c>
      <c r="J166" s="250"/>
    </row>
    <row r="167" spans="1:10">
      <c r="A167" s="244" t="s">
        <v>16751</v>
      </c>
      <c r="B167" s="245" t="s">
        <v>16752</v>
      </c>
      <c r="C167" s="246" t="s">
        <v>16753</v>
      </c>
      <c r="D167" s="245" t="s">
        <v>2483</v>
      </c>
      <c r="E167" s="247">
        <v>41018</v>
      </c>
      <c r="F167" s="248">
        <f t="shared" si="3"/>
        <v>41049</v>
      </c>
      <c r="G167" s="249">
        <v>5771.3</v>
      </c>
      <c r="H167" s="245">
        <v>346</v>
      </c>
      <c r="I167" s="245" t="s">
        <v>1319</v>
      </c>
      <c r="J167" s="250"/>
    </row>
    <row r="168" spans="1:10">
      <c r="A168" s="244" t="s">
        <v>16754</v>
      </c>
      <c r="B168" s="245" t="s">
        <v>16752</v>
      </c>
      <c r="C168" s="246" t="s">
        <v>16755</v>
      </c>
      <c r="D168" s="245" t="s">
        <v>2388</v>
      </c>
      <c r="E168" s="247">
        <v>41017</v>
      </c>
      <c r="F168" s="248">
        <f t="shared" si="3"/>
        <v>41048</v>
      </c>
      <c r="G168" s="249">
        <v>5771.3</v>
      </c>
      <c r="H168" s="245">
        <v>346</v>
      </c>
      <c r="I168" s="245" t="s">
        <v>1319</v>
      </c>
      <c r="J168" s="250"/>
    </row>
    <row r="169" spans="1:10">
      <c r="A169" s="244" t="s">
        <v>16756</v>
      </c>
      <c r="B169" s="245" t="s">
        <v>270</v>
      </c>
      <c r="C169" s="246" t="s">
        <v>16757</v>
      </c>
      <c r="D169" s="245" t="s">
        <v>2446</v>
      </c>
      <c r="E169" s="247">
        <v>41018</v>
      </c>
      <c r="F169" s="248">
        <f t="shared" si="3"/>
        <v>41049</v>
      </c>
      <c r="G169" s="249">
        <v>5771.3</v>
      </c>
      <c r="H169" s="245">
        <v>347</v>
      </c>
      <c r="I169" s="245" t="s">
        <v>1319</v>
      </c>
      <c r="J169" s="250"/>
    </row>
    <row r="170" spans="1:10">
      <c r="A170" s="244" t="s">
        <v>16758</v>
      </c>
      <c r="B170" s="245" t="s">
        <v>270</v>
      </c>
      <c r="C170" s="246" t="s">
        <v>16759</v>
      </c>
      <c r="D170" s="245" t="s">
        <v>2382</v>
      </c>
      <c r="E170" s="247">
        <v>41017</v>
      </c>
      <c r="F170" s="248">
        <f t="shared" si="3"/>
        <v>41048</v>
      </c>
      <c r="G170" s="249">
        <v>5771.3</v>
      </c>
      <c r="H170" s="245">
        <v>347</v>
      </c>
      <c r="I170" s="245" t="s">
        <v>1319</v>
      </c>
      <c r="J170" s="250"/>
    </row>
    <row r="171" spans="1:10">
      <c r="A171" s="244" t="s">
        <v>16760</v>
      </c>
      <c r="B171" s="245" t="s">
        <v>270</v>
      </c>
      <c r="C171" s="246" t="s">
        <v>16761</v>
      </c>
      <c r="D171" s="245" t="s">
        <v>2478</v>
      </c>
      <c r="E171" s="247">
        <v>41019</v>
      </c>
      <c r="F171" s="248">
        <f t="shared" si="3"/>
        <v>41050</v>
      </c>
      <c r="G171" s="249">
        <v>5771.3</v>
      </c>
      <c r="H171" s="245">
        <v>347</v>
      </c>
      <c r="I171" s="245" t="s">
        <v>1551</v>
      </c>
      <c r="J171" s="250"/>
    </row>
    <row r="172" spans="1:10">
      <c r="A172" s="244" t="s">
        <v>16762</v>
      </c>
      <c r="B172" s="245" t="s">
        <v>270</v>
      </c>
      <c r="C172" s="246" t="s">
        <v>16763</v>
      </c>
      <c r="D172" s="245" t="s">
        <v>2530</v>
      </c>
      <c r="E172" s="247">
        <v>41019</v>
      </c>
      <c r="F172" s="248">
        <f t="shared" si="3"/>
        <v>41050</v>
      </c>
      <c r="G172" s="249">
        <v>5771.3</v>
      </c>
      <c r="H172" s="245">
        <v>347</v>
      </c>
      <c r="I172" s="245" t="s">
        <v>1319</v>
      </c>
      <c r="J172" s="250"/>
    </row>
    <row r="173" spans="1:10">
      <c r="A173" s="244" t="s">
        <v>16764</v>
      </c>
      <c r="B173" s="245" t="s">
        <v>16765</v>
      </c>
      <c r="C173" s="246" t="s">
        <v>16766</v>
      </c>
      <c r="D173" s="245" t="s">
        <v>2314</v>
      </c>
      <c r="E173" s="247">
        <v>41023</v>
      </c>
      <c r="F173" s="248">
        <f t="shared" si="3"/>
        <v>41054</v>
      </c>
      <c r="G173" s="249">
        <v>5771.3</v>
      </c>
      <c r="H173" s="245">
        <v>340</v>
      </c>
      <c r="I173" s="245" t="s">
        <v>1319</v>
      </c>
      <c r="J173" s="250"/>
    </row>
    <row r="174" spans="1:10">
      <c r="A174" s="244" t="s">
        <v>16767</v>
      </c>
      <c r="B174" s="245" t="s">
        <v>270</v>
      </c>
      <c r="C174" s="246" t="s">
        <v>16768</v>
      </c>
      <c r="D174" s="245" t="s">
        <v>2579</v>
      </c>
      <c r="E174" s="247">
        <v>41023</v>
      </c>
      <c r="F174" s="248">
        <f t="shared" si="3"/>
        <v>41054</v>
      </c>
      <c r="G174" s="249">
        <v>5771.3</v>
      </c>
      <c r="H174" s="245">
        <v>347</v>
      </c>
      <c r="I174" s="245" t="s">
        <v>1319</v>
      </c>
      <c r="J174" s="250"/>
    </row>
    <row r="175" spans="1:10">
      <c r="A175" s="244" t="s">
        <v>16769</v>
      </c>
      <c r="B175" s="245" t="s">
        <v>270</v>
      </c>
      <c r="C175" s="246" t="s">
        <v>16770</v>
      </c>
      <c r="D175" s="245" t="s">
        <v>2449</v>
      </c>
      <c r="E175" s="247">
        <v>41023</v>
      </c>
      <c r="F175" s="248">
        <f t="shared" si="3"/>
        <v>41054</v>
      </c>
      <c r="G175" s="249">
        <v>5771.3</v>
      </c>
      <c r="H175" s="245">
        <v>347</v>
      </c>
      <c r="I175" s="245" t="s">
        <v>1319</v>
      </c>
      <c r="J175" s="250"/>
    </row>
    <row r="176" spans="1:10">
      <c r="A176" s="244" t="s">
        <v>16771</v>
      </c>
      <c r="B176" s="245" t="s">
        <v>270</v>
      </c>
      <c r="C176" s="246" t="s">
        <v>16772</v>
      </c>
      <c r="D176" s="245" t="s">
        <v>2481</v>
      </c>
      <c r="E176" s="247">
        <v>41023</v>
      </c>
      <c r="F176" s="248">
        <f t="shared" si="3"/>
        <v>41054</v>
      </c>
      <c r="G176" s="249">
        <v>5771.3</v>
      </c>
      <c r="H176" s="245">
        <v>347</v>
      </c>
      <c r="I176" s="245" t="s">
        <v>1319</v>
      </c>
      <c r="J176" s="250"/>
    </row>
    <row r="177" spans="1:10">
      <c r="A177" s="244" t="s">
        <v>16773</v>
      </c>
      <c r="B177" s="245" t="s">
        <v>270</v>
      </c>
      <c r="C177" s="246" t="s">
        <v>16774</v>
      </c>
      <c r="D177" s="245" t="s">
        <v>2384</v>
      </c>
      <c r="E177" s="247">
        <v>41023</v>
      </c>
      <c r="F177" s="248">
        <f t="shared" si="3"/>
        <v>41054</v>
      </c>
      <c r="G177" s="249">
        <v>5771.3</v>
      </c>
      <c r="H177" s="245">
        <v>347</v>
      </c>
      <c r="I177" s="245" t="s">
        <v>1319</v>
      </c>
      <c r="J177" s="250"/>
    </row>
    <row r="178" spans="1:10">
      <c r="A178" s="244" t="s">
        <v>16775</v>
      </c>
      <c r="B178" s="245" t="s">
        <v>16776</v>
      </c>
      <c r="C178" s="246" t="s">
        <v>16777</v>
      </c>
      <c r="D178" s="245" t="s">
        <v>2477</v>
      </c>
      <c r="E178" s="247">
        <v>41023</v>
      </c>
      <c r="F178" s="248">
        <f t="shared" si="3"/>
        <v>41054</v>
      </c>
      <c r="G178" s="249">
        <v>5771.3</v>
      </c>
      <c r="H178" s="245">
        <v>341</v>
      </c>
      <c r="I178" s="245" t="s">
        <v>1319</v>
      </c>
      <c r="J178" s="250"/>
    </row>
    <row r="179" spans="1:10">
      <c r="A179" s="244" t="s">
        <v>16778</v>
      </c>
      <c r="B179" s="245" t="s">
        <v>2462</v>
      </c>
      <c r="C179" s="246" t="s">
        <v>16779</v>
      </c>
      <c r="D179" s="245" t="s">
        <v>2584</v>
      </c>
      <c r="E179" s="247">
        <v>41023</v>
      </c>
      <c r="F179" s="248">
        <f t="shared" si="3"/>
        <v>41054</v>
      </c>
      <c r="G179" s="249">
        <v>5771.3</v>
      </c>
      <c r="H179" s="245">
        <v>342</v>
      </c>
      <c r="I179" s="245" t="s">
        <v>1319</v>
      </c>
      <c r="J179" s="250"/>
    </row>
    <row r="180" spans="1:10">
      <c r="A180" s="244" t="s">
        <v>16780</v>
      </c>
      <c r="B180" s="245" t="s">
        <v>16781</v>
      </c>
      <c r="C180" s="246" t="s">
        <v>16782</v>
      </c>
      <c r="D180" s="245" t="s">
        <v>2476</v>
      </c>
      <c r="E180" s="247">
        <v>41024</v>
      </c>
      <c r="F180" s="248">
        <f t="shared" si="3"/>
        <v>41055</v>
      </c>
      <c r="G180" s="249">
        <v>5771.3</v>
      </c>
      <c r="H180" s="245">
        <v>343</v>
      </c>
      <c r="I180" s="245" t="s">
        <v>1319</v>
      </c>
      <c r="J180" s="250"/>
    </row>
    <row r="181" spans="1:10">
      <c r="A181" s="244" t="s">
        <v>16783</v>
      </c>
      <c r="B181" s="245" t="s">
        <v>270</v>
      </c>
      <c r="C181" s="246" t="s">
        <v>16784</v>
      </c>
      <c r="D181" s="245" t="s">
        <v>2482</v>
      </c>
      <c r="E181" s="247">
        <v>41025</v>
      </c>
      <c r="F181" s="248">
        <f t="shared" si="3"/>
        <v>41056</v>
      </c>
      <c r="G181" s="249">
        <v>5771.3</v>
      </c>
      <c r="H181" s="245">
        <v>347</v>
      </c>
      <c r="I181" s="245" t="s">
        <v>1319</v>
      </c>
      <c r="J181" s="250"/>
    </row>
    <row r="182" spans="1:10">
      <c r="A182" s="244" t="s">
        <v>16785</v>
      </c>
      <c r="B182" s="245" t="s">
        <v>16786</v>
      </c>
      <c r="C182" s="246" t="s">
        <v>16787</v>
      </c>
      <c r="D182" s="245" t="s">
        <v>2638</v>
      </c>
      <c r="E182" s="247">
        <v>40935</v>
      </c>
      <c r="F182" s="248">
        <f t="shared" si="3"/>
        <v>40966</v>
      </c>
      <c r="G182" s="249">
        <v>5771.3</v>
      </c>
      <c r="H182" s="245">
        <v>344</v>
      </c>
      <c r="I182" s="245" t="s">
        <v>1319</v>
      </c>
      <c r="J182" s="250"/>
    </row>
    <row r="183" spans="1:10">
      <c r="A183" s="244" t="s">
        <v>16788</v>
      </c>
      <c r="B183" s="245" t="s">
        <v>16789</v>
      </c>
      <c r="C183" s="246" t="s">
        <v>16790</v>
      </c>
      <c r="D183" s="245" t="s">
        <v>2611</v>
      </c>
      <c r="E183" s="247">
        <v>40935</v>
      </c>
      <c r="F183" s="248">
        <f t="shared" si="3"/>
        <v>40966</v>
      </c>
      <c r="G183" s="249">
        <v>5771.3</v>
      </c>
      <c r="H183" s="245">
        <v>345</v>
      </c>
      <c r="I183" s="245" t="s">
        <v>1319</v>
      </c>
      <c r="J183" s="250"/>
    </row>
    <row r="184" spans="1:10">
      <c r="A184" s="244" t="s">
        <v>16791</v>
      </c>
      <c r="B184" s="245" t="s">
        <v>2552</v>
      </c>
      <c r="C184" s="246" t="s">
        <v>16792</v>
      </c>
      <c r="D184" s="245" t="s">
        <v>2613</v>
      </c>
      <c r="E184" s="247">
        <v>41038</v>
      </c>
      <c r="F184" s="248">
        <f t="shared" si="3"/>
        <v>41069</v>
      </c>
      <c r="G184" s="249">
        <v>5771.3</v>
      </c>
      <c r="H184" s="245">
        <v>364</v>
      </c>
      <c r="I184" s="245" t="s">
        <v>1319</v>
      </c>
      <c r="J184" s="250"/>
    </row>
    <row r="185" spans="1:10">
      <c r="A185" s="244" t="s">
        <v>16793</v>
      </c>
      <c r="B185" s="245" t="s">
        <v>2552</v>
      </c>
      <c r="C185" s="246" t="s">
        <v>16794</v>
      </c>
      <c r="D185" s="245" t="s">
        <v>2681</v>
      </c>
      <c r="E185" s="247">
        <v>41039</v>
      </c>
      <c r="F185" s="248">
        <f t="shared" si="3"/>
        <v>41070</v>
      </c>
      <c r="G185" s="249">
        <v>5771.3</v>
      </c>
      <c r="H185" s="245">
        <v>364</v>
      </c>
      <c r="I185" s="245" t="s">
        <v>1319</v>
      </c>
      <c r="J185" s="250"/>
    </row>
    <row r="186" spans="1:10">
      <c r="A186" s="244" t="s">
        <v>16795</v>
      </c>
      <c r="B186" s="245" t="s">
        <v>2552</v>
      </c>
      <c r="C186" s="246" t="s">
        <v>16796</v>
      </c>
      <c r="D186" s="245" t="s">
        <v>2614</v>
      </c>
      <c r="E186" s="247">
        <v>41040</v>
      </c>
      <c r="F186" s="248">
        <f t="shared" si="3"/>
        <v>41071</v>
      </c>
      <c r="G186" s="249">
        <v>5771.3</v>
      </c>
      <c r="H186" s="245">
        <v>364</v>
      </c>
      <c r="I186" s="245" t="s">
        <v>1319</v>
      </c>
      <c r="J186" s="250"/>
    </row>
    <row r="187" spans="1:10">
      <c r="A187" s="244" t="s">
        <v>16797</v>
      </c>
      <c r="B187" s="245" t="s">
        <v>2552</v>
      </c>
      <c r="C187" s="246" t="s">
        <v>16798</v>
      </c>
      <c r="D187" s="245" t="s">
        <v>2680</v>
      </c>
      <c r="E187" s="247">
        <v>41040</v>
      </c>
      <c r="F187" s="248">
        <f t="shared" si="3"/>
        <v>41071</v>
      </c>
      <c r="G187" s="249">
        <v>5771.3</v>
      </c>
      <c r="H187" s="245">
        <v>364</v>
      </c>
      <c r="I187" s="245" t="s">
        <v>1319</v>
      </c>
      <c r="J187" s="250"/>
    </row>
    <row r="188" spans="1:10">
      <c r="A188" s="244" t="s">
        <v>16799</v>
      </c>
      <c r="B188" s="245" t="s">
        <v>2862</v>
      </c>
      <c r="C188" s="246" t="s">
        <v>16800</v>
      </c>
      <c r="D188" s="245" t="s">
        <v>3073</v>
      </c>
      <c r="E188" s="247">
        <v>41054</v>
      </c>
      <c r="F188" s="248">
        <f t="shared" si="3"/>
        <v>41085</v>
      </c>
      <c r="G188" s="249">
        <v>5771.3</v>
      </c>
      <c r="H188" s="245">
        <v>392</v>
      </c>
      <c r="I188" s="245" t="s">
        <v>1319</v>
      </c>
      <c r="J188" s="250"/>
    </row>
    <row r="189" spans="1:10">
      <c r="A189" s="244" t="s">
        <v>16801</v>
      </c>
      <c r="B189" s="245" t="s">
        <v>2862</v>
      </c>
      <c r="C189" s="246" t="s">
        <v>16802</v>
      </c>
      <c r="D189" s="245" t="s">
        <v>3074</v>
      </c>
      <c r="E189" s="247">
        <v>41057</v>
      </c>
      <c r="F189" s="248">
        <f t="shared" si="3"/>
        <v>41088</v>
      </c>
      <c r="G189" s="249">
        <v>5771.3</v>
      </c>
      <c r="H189" s="245">
        <v>392</v>
      </c>
      <c r="I189" s="245" t="s">
        <v>1319</v>
      </c>
      <c r="J189" s="250"/>
    </row>
    <row r="190" spans="1:10">
      <c r="A190" s="244" t="s">
        <v>16803</v>
      </c>
      <c r="B190" s="245" t="s">
        <v>184</v>
      </c>
      <c r="C190" s="246" t="s">
        <v>16804</v>
      </c>
      <c r="D190" s="245" t="s">
        <v>2931</v>
      </c>
      <c r="E190" s="247">
        <v>41046</v>
      </c>
      <c r="F190" s="248">
        <f t="shared" si="3"/>
        <v>41077</v>
      </c>
      <c r="G190" s="249">
        <v>5771.3</v>
      </c>
      <c r="H190" s="245">
        <v>366</v>
      </c>
      <c r="I190" s="245" t="s">
        <v>1319</v>
      </c>
      <c r="J190" s="250"/>
    </row>
    <row r="191" spans="1:10">
      <c r="A191" s="244" t="s">
        <v>16805</v>
      </c>
      <c r="B191" s="245" t="s">
        <v>184</v>
      </c>
      <c r="C191" s="246" t="s">
        <v>16806</v>
      </c>
      <c r="D191" s="245" t="s">
        <v>2933</v>
      </c>
      <c r="E191" s="247">
        <v>41046</v>
      </c>
      <c r="F191" s="248">
        <f t="shared" si="3"/>
        <v>41077</v>
      </c>
      <c r="G191" s="249">
        <v>5771.3</v>
      </c>
      <c r="H191" s="245">
        <v>366</v>
      </c>
      <c r="I191" s="245" t="s">
        <v>1319</v>
      </c>
      <c r="J191" s="250"/>
    </row>
    <row r="192" spans="1:10">
      <c r="A192" s="244" t="s">
        <v>16807</v>
      </c>
      <c r="B192" s="245" t="s">
        <v>2615</v>
      </c>
      <c r="C192" s="246" t="s">
        <v>16808</v>
      </c>
      <c r="D192" s="245" t="s">
        <v>2691</v>
      </c>
      <c r="E192" s="247">
        <v>41038</v>
      </c>
      <c r="F192" s="248">
        <f t="shared" si="3"/>
        <v>41069</v>
      </c>
      <c r="G192" s="249">
        <v>5771.3</v>
      </c>
      <c r="H192" s="245">
        <v>367</v>
      </c>
      <c r="I192" s="245" t="s">
        <v>1319</v>
      </c>
      <c r="J192" s="250"/>
    </row>
    <row r="193" spans="1:10">
      <c r="A193" s="244" t="s">
        <v>16809</v>
      </c>
      <c r="B193" s="245" t="s">
        <v>2615</v>
      </c>
      <c r="C193" s="246" t="s">
        <v>16810</v>
      </c>
      <c r="D193" s="245" t="s">
        <v>2692</v>
      </c>
      <c r="E193" s="247">
        <v>41039</v>
      </c>
      <c r="F193" s="248">
        <f t="shared" si="3"/>
        <v>41070</v>
      </c>
      <c r="G193" s="249">
        <v>5771.3</v>
      </c>
      <c r="H193" s="245">
        <v>367</v>
      </c>
      <c r="I193" s="245" t="s">
        <v>1319</v>
      </c>
      <c r="J193" s="250"/>
    </row>
    <row r="194" spans="1:10">
      <c r="A194" s="244" t="s">
        <v>16811</v>
      </c>
      <c r="B194" s="245" t="s">
        <v>2615</v>
      </c>
      <c r="C194" s="246" t="s">
        <v>16812</v>
      </c>
      <c r="D194" s="245" t="s">
        <v>2694</v>
      </c>
      <c r="E194" s="247">
        <v>41040</v>
      </c>
      <c r="F194" s="248">
        <f t="shared" si="3"/>
        <v>41071</v>
      </c>
      <c r="G194" s="249">
        <v>5771.3</v>
      </c>
      <c r="H194" s="245">
        <v>367</v>
      </c>
      <c r="I194" s="245" t="s">
        <v>1319</v>
      </c>
      <c r="J194" s="250"/>
    </row>
    <row r="195" spans="1:10">
      <c r="A195" s="244" t="s">
        <v>16813</v>
      </c>
      <c r="B195" s="245" t="s">
        <v>2615</v>
      </c>
      <c r="C195" s="246" t="s">
        <v>16814</v>
      </c>
      <c r="D195" s="245" t="s">
        <v>2942</v>
      </c>
      <c r="E195" s="247">
        <v>41051</v>
      </c>
      <c r="F195" s="248">
        <f t="shared" si="3"/>
        <v>41082</v>
      </c>
      <c r="G195" s="249">
        <v>5771.3</v>
      </c>
      <c r="H195" s="245">
        <v>367</v>
      </c>
      <c r="I195" s="245" t="s">
        <v>1319</v>
      </c>
      <c r="J195" s="250"/>
    </row>
    <row r="196" spans="1:10">
      <c r="A196" s="244" t="s">
        <v>16815</v>
      </c>
      <c r="B196" s="245" t="s">
        <v>2622</v>
      </c>
      <c r="C196" s="246" t="s">
        <v>16816</v>
      </c>
      <c r="D196" s="245" t="s">
        <v>2693</v>
      </c>
      <c r="E196" s="247">
        <v>41040</v>
      </c>
      <c r="F196" s="248">
        <f t="shared" ref="F196:F259" si="4">E196+31</f>
        <v>41071</v>
      </c>
      <c r="G196" s="249">
        <v>5771.3</v>
      </c>
      <c r="H196" s="245">
        <v>368</v>
      </c>
      <c r="I196" s="245" t="s">
        <v>1319</v>
      </c>
      <c r="J196" s="250"/>
    </row>
    <row r="197" spans="1:10">
      <c r="A197" s="244" t="s">
        <v>16817</v>
      </c>
      <c r="B197" s="245" t="s">
        <v>2622</v>
      </c>
      <c r="C197" s="246" t="s">
        <v>16818</v>
      </c>
      <c r="D197" s="245" t="s">
        <v>2775</v>
      </c>
      <c r="E197" s="247">
        <v>41043</v>
      </c>
      <c r="F197" s="248">
        <f t="shared" si="4"/>
        <v>41074</v>
      </c>
      <c r="G197" s="249">
        <v>5771.3</v>
      </c>
      <c r="H197" s="245">
        <v>368</v>
      </c>
      <c r="I197" s="245" t="s">
        <v>1319</v>
      </c>
      <c r="J197" s="250"/>
    </row>
    <row r="198" spans="1:10">
      <c r="A198" s="244" t="s">
        <v>16819</v>
      </c>
      <c r="B198" s="245" t="s">
        <v>2627</v>
      </c>
      <c r="C198" s="246" t="s">
        <v>16820</v>
      </c>
      <c r="D198" s="245" t="s">
        <v>2784</v>
      </c>
      <c r="E198" s="247">
        <v>41043</v>
      </c>
      <c r="F198" s="248">
        <f t="shared" si="4"/>
        <v>41074</v>
      </c>
      <c r="G198" s="249">
        <v>5771.3</v>
      </c>
      <c r="H198" s="245">
        <v>369</v>
      </c>
      <c r="I198" s="245" t="s">
        <v>1319</v>
      </c>
      <c r="J198" s="250"/>
    </row>
    <row r="199" spans="1:10">
      <c r="A199" s="244" t="s">
        <v>16821</v>
      </c>
      <c r="B199" s="245" t="s">
        <v>16822</v>
      </c>
      <c r="C199" s="246" t="s">
        <v>16823</v>
      </c>
      <c r="D199" s="245" t="s">
        <v>2637</v>
      </c>
      <c r="E199" s="247">
        <v>41031</v>
      </c>
      <c r="F199" s="248">
        <f t="shared" si="4"/>
        <v>41062</v>
      </c>
      <c r="G199" s="249">
        <v>5771.3</v>
      </c>
      <c r="H199" s="245">
        <v>370</v>
      </c>
      <c r="I199" s="245" t="s">
        <v>1319</v>
      </c>
      <c r="J199" s="250"/>
    </row>
    <row r="200" spans="1:10">
      <c r="A200" s="244" t="s">
        <v>16824</v>
      </c>
      <c r="B200" s="245" t="s">
        <v>2181</v>
      </c>
      <c r="C200" s="246" t="s">
        <v>16825</v>
      </c>
      <c r="D200" s="245" t="s">
        <v>3076</v>
      </c>
      <c r="E200" s="247">
        <v>41057</v>
      </c>
      <c r="F200" s="248">
        <f t="shared" si="4"/>
        <v>41088</v>
      </c>
      <c r="G200" s="249">
        <v>5771.3</v>
      </c>
      <c r="H200" s="245">
        <v>371</v>
      </c>
      <c r="I200" s="245" t="s">
        <v>1319</v>
      </c>
      <c r="J200" s="250"/>
    </row>
    <row r="201" spans="1:10">
      <c r="A201" s="244" t="s">
        <v>16826</v>
      </c>
      <c r="B201" s="245" t="s">
        <v>16827</v>
      </c>
      <c r="C201" s="246" t="s">
        <v>16828</v>
      </c>
      <c r="D201" s="245" t="s">
        <v>2697</v>
      </c>
      <c r="E201" s="247">
        <v>41039</v>
      </c>
      <c r="F201" s="248">
        <f t="shared" si="4"/>
        <v>41070</v>
      </c>
      <c r="G201" s="249">
        <v>5771.3</v>
      </c>
      <c r="H201" s="245">
        <v>372</v>
      </c>
      <c r="I201" s="245" t="s">
        <v>1319</v>
      </c>
      <c r="J201" s="250"/>
    </row>
    <row r="202" spans="1:10">
      <c r="A202" s="244" t="s">
        <v>16829</v>
      </c>
      <c r="B202" s="245" t="s">
        <v>2831</v>
      </c>
      <c r="C202" s="246" t="s">
        <v>16830</v>
      </c>
      <c r="D202" s="245" t="s">
        <v>3188</v>
      </c>
      <c r="E202" s="247">
        <v>41053</v>
      </c>
      <c r="F202" s="248">
        <f t="shared" si="4"/>
        <v>41084</v>
      </c>
      <c r="G202" s="249">
        <v>5771.3</v>
      </c>
      <c r="H202" s="245">
        <v>373</v>
      </c>
      <c r="I202" s="245" t="s">
        <v>1551</v>
      </c>
      <c r="J202" s="250"/>
    </row>
    <row r="203" spans="1:10">
      <c r="A203" s="244" t="s">
        <v>16831</v>
      </c>
      <c r="B203" s="245" t="s">
        <v>2393</v>
      </c>
      <c r="C203" s="246" t="s">
        <v>16832</v>
      </c>
      <c r="D203" s="245" t="s">
        <v>2582</v>
      </c>
      <c r="E203" s="247">
        <v>41036</v>
      </c>
      <c r="F203" s="248">
        <f t="shared" si="4"/>
        <v>41067</v>
      </c>
      <c r="G203" s="249">
        <v>5771.3</v>
      </c>
      <c r="H203" s="245">
        <v>374</v>
      </c>
      <c r="I203" s="245" t="s">
        <v>1319</v>
      </c>
      <c r="J203" s="250"/>
    </row>
    <row r="204" spans="1:10">
      <c r="A204" s="244" t="s">
        <v>16833</v>
      </c>
      <c r="B204" s="245" t="s">
        <v>2592</v>
      </c>
      <c r="C204" s="246" t="s">
        <v>16834</v>
      </c>
      <c r="D204" s="245" t="s">
        <v>2781</v>
      </c>
      <c r="E204" s="247">
        <v>41046</v>
      </c>
      <c r="F204" s="248">
        <f t="shared" si="4"/>
        <v>41077</v>
      </c>
      <c r="G204" s="249">
        <v>5771.3</v>
      </c>
      <c r="H204" s="245">
        <v>375</v>
      </c>
      <c r="I204" s="245" t="s">
        <v>1319</v>
      </c>
      <c r="J204" s="250"/>
    </row>
    <row r="205" spans="1:10">
      <c r="A205" s="244" t="s">
        <v>16835</v>
      </c>
      <c r="B205" s="245" t="s">
        <v>2592</v>
      </c>
      <c r="C205" s="246" t="s">
        <v>16836</v>
      </c>
      <c r="D205" s="245" t="s">
        <v>3569</v>
      </c>
      <c r="E205" s="247">
        <v>41054</v>
      </c>
      <c r="F205" s="248">
        <f t="shared" si="4"/>
        <v>41085</v>
      </c>
      <c r="G205" s="249">
        <v>5771.3</v>
      </c>
      <c r="H205" s="245">
        <v>375</v>
      </c>
      <c r="I205" s="245" t="s">
        <v>1319</v>
      </c>
      <c r="J205" s="250"/>
    </row>
    <row r="206" spans="1:10">
      <c r="A206" s="244" t="s">
        <v>16837</v>
      </c>
      <c r="B206" s="245" t="s">
        <v>2404</v>
      </c>
      <c r="C206" s="246" t="s">
        <v>16838</v>
      </c>
      <c r="D206" s="245" t="s">
        <v>2699</v>
      </c>
      <c r="E206" s="247">
        <v>41033</v>
      </c>
      <c r="F206" s="248">
        <f t="shared" si="4"/>
        <v>41064</v>
      </c>
      <c r="G206" s="249">
        <v>5771.3</v>
      </c>
      <c r="H206" s="245">
        <v>376</v>
      </c>
      <c r="I206" s="245" t="s">
        <v>1319</v>
      </c>
      <c r="J206" s="250"/>
    </row>
    <row r="207" spans="1:10">
      <c r="A207" s="244" t="s">
        <v>16839</v>
      </c>
      <c r="B207" s="245" t="s">
        <v>2408</v>
      </c>
      <c r="C207" s="246" t="s">
        <v>16840</v>
      </c>
      <c r="D207" s="245" t="s">
        <v>2639</v>
      </c>
      <c r="E207" s="247">
        <v>41031</v>
      </c>
      <c r="F207" s="248">
        <f t="shared" si="4"/>
        <v>41062</v>
      </c>
      <c r="G207" s="249">
        <v>5771.3</v>
      </c>
      <c r="H207" s="245">
        <v>377</v>
      </c>
      <c r="I207" s="245" t="s">
        <v>1319</v>
      </c>
      <c r="J207" s="250"/>
    </row>
    <row r="208" spans="1:10">
      <c r="A208" s="244" t="s">
        <v>16841</v>
      </c>
      <c r="B208" s="245" t="s">
        <v>2412</v>
      </c>
      <c r="C208" s="246" t="s">
        <v>16842</v>
      </c>
      <c r="D208" s="245" t="s">
        <v>2583</v>
      </c>
      <c r="E208" s="247">
        <v>41032</v>
      </c>
      <c r="F208" s="248">
        <f t="shared" si="4"/>
        <v>41063</v>
      </c>
      <c r="G208" s="249">
        <v>5771.3</v>
      </c>
      <c r="H208" s="245">
        <v>378</v>
      </c>
      <c r="I208" s="245" t="s">
        <v>1319</v>
      </c>
      <c r="J208" s="250"/>
    </row>
    <row r="209" spans="1:10">
      <c r="A209" s="244" t="s">
        <v>16843</v>
      </c>
      <c r="B209" s="245" t="s">
        <v>2420</v>
      </c>
      <c r="C209" s="246" t="s">
        <v>16844</v>
      </c>
      <c r="D209" s="245" t="s">
        <v>3071</v>
      </c>
      <c r="E209" s="247">
        <v>41054</v>
      </c>
      <c r="F209" s="248">
        <f t="shared" si="4"/>
        <v>41085</v>
      </c>
      <c r="G209" s="249">
        <v>5771.3</v>
      </c>
      <c r="H209" s="245">
        <v>379</v>
      </c>
      <c r="I209" s="245" t="s">
        <v>1319</v>
      </c>
      <c r="J209" s="250"/>
    </row>
    <row r="210" spans="1:10">
      <c r="A210" s="244" t="s">
        <v>16845</v>
      </c>
      <c r="B210" s="245" t="s">
        <v>2458</v>
      </c>
      <c r="C210" s="246" t="s">
        <v>16846</v>
      </c>
      <c r="D210" s="245" t="s">
        <v>2674</v>
      </c>
      <c r="E210" s="247">
        <v>41053</v>
      </c>
      <c r="F210" s="248">
        <f t="shared" si="4"/>
        <v>41084</v>
      </c>
      <c r="G210" s="249">
        <v>5771.3</v>
      </c>
      <c r="H210" s="245">
        <v>380</v>
      </c>
      <c r="I210" s="245" t="s">
        <v>1319</v>
      </c>
      <c r="J210" s="250"/>
    </row>
    <row r="211" spans="1:10">
      <c r="A211" s="244" t="s">
        <v>16847</v>
      </c>
      <c r="B211" s="245" t="s">
        <v>2496</v>
      </c>
      <c r="C211" s="246" t="s">
        <v>16848</v>
      </c>
      <c r="D211" s="245" t="s">
        <v>2688</v>
      </c>
      <c r="E211" s="247">
        <v>41032</v>
      </c>
      <c r="F211" s="248">
        <f t="shared" si="4"/>
        <v>41063</v>
      </c>
      <c r="G211" s="249">
        <v>5771.3</v>
      </c>
      <c r="H211" s="245">
        <v>381</v>
      </c>
      <c r="I211" s="245" t="s">
        <v>1319</v>
      </c>
      <c r="J211" s="250"/>
    </row>
    <row r="212" spans="1:10">
      <c r="A212" s="244" t="s">
        <v>16849</v>
      </c>
      <c r="B212" s="245" t="s">
        <v>2486</v>
      </c>
      <c r="C212" s="246" t="s">
        <v>16850</v>
      </c>
      <c r="D212" s="245" t="s">
        <v>2612</v>
      </c>
      <c r="E212" s="247">
        <v>41032</v>
      </c>
      <c r="F212" s="248">
        <f t="shared" si="4"/>
        <v>41063</v>
      </c>
      <c r="G212" s="249">
        <v>5771.3</v>
      </c>
      <c r="H212" s="245">
        <v>382</v>
      </c>
      <c r="I212" s="245" t="s">
        <v>1319</v>
      </c>
      <c r="J212" s="250"/>
    </row>
    <row r="213" spans="1:10">
      <c r="A213" s="244" t="s">
        <v>16851</v>
      </c>
      <c r="B213" s="245" t="s">
        <v>2503</v>
      </c>
      <c r="C213" s="246" t="s">
        <v>16852</v>
      </c>
      <c r="D213" s="245" t="s">
        <v>2675</v>
      </c>
      <c r="E213" s="247">
        <v>41032</v>
      </c>
      <c r="F213" s="248">
        <f t="shared" si="4"/>
        <v>41063</v>
      </c>
      <c r="G213" s="249">
        <v>5771.3</v>
      </c>
      <c r="H213" s="245">
        <v>383</v>
      </c>
      <c r="I213" s="245" t="s">
        <v>1319</v>
      </c>
      <c r="J213" s="250"/>
    </row>
    <row r="214" spans="1:10">
      <c r="A214" s="244" t="s">
        <v>16853</v>
      </c>
      <c r="B214" s="245" t="s">
        <v>1805</v>
      </c>
      <c r="C214" s="246" t="s">
        <v>16854</v>
      </c>
      <c r="D214" s="245" t="s">
        <v>3072</v>
      </c>
      <c r="E214" s="247">
        <v>41053</v>
      </c>
      <c r="F214" s="248">
        <f t="shared" si="4"/>
        <v>41084</v>
      </c>
      <c r="G214" s="249">
        <v>5771.3</v>
      </c>
      <c r="H214" s="245">
        <v>384</v>
      </c>
      <c r="I214" s="245" t="s">
        <v>1319</v>
      </c>
      <c r="J214" s="250"/>
    </row>
    <row r="215" spans="1:10">
      <c r="A215" s="244" t="s">
        <v>16855</v>
      </c>
      <c r="B215" s="245" t="s">
        <v>2506</v>
      </c>
      <c r="C215" s="246" t="s">
        <v>16856</v>
      </c>
      <c r="D215" s="245" t="s">
        <v>2640</v>
      </c>
      <c r="E215" s="247">
        <v>41031</v>
      </c>
      <c r="F215" s="248">
        <f t="shared" si="4"/>
        <v>41062</v>
      </c>
      <c r="G215" s="249">
        <v>5771.3</v>
      </c>
      <c r="H215" s="245">
        <v>385</v>
      </c>
      <c r="I215" s="245" t="s">
        <v>1319</v>
      </c>
      <c r="J215" s="250"/>
    </row>
    <row r="216" spans="1:10">
      <c r="A216" s="252" t="s">
        <v>16857</v>
      </c>
      <c r="B216" s="253" t="s">
        <v>2548</v>
      </c>
      <c r="C216" s="254" t="s">
        <v>16858</v>
      </c>
      <c r="D216" s="253" t="s">
        <v>2678</v>
      </c>
      <c r="E216" s="255">
        <v>41036</v>
      </c>
      <c r="F216" s="248">
        <f t="shared" si="4"/>
        <v>41067</v>
      </c>
      <c r="G216" s="249">
        <v>5771.3</v>
      </c>
      <c r="H216" s="253">
        <v>386</v>
      </c>
      <c r="I216" s="253" t="s">
        <v>1319</v>
      </c>
      <c r="J216" s="256"/>
    </row>
    <row r="217" spans="1:10">
      <c r="A217" s="252" t="s">
        <v>16859</v>
      </c>
      <c r="B217" s="253" t="s">
        <v>2585</v>
      </c>
      <c r="C217" s="254" t="s">
        <v>16860</v>
      </c>
      <c r="D217" s="253" t="s">
        <v>2711</v>
      </c>
      <c r="E217" s="255">
        <v>41039</v>
      </c>
      <c r="F217" s="248">
        <f t="shared" si="4"/>
        <v>41070</v>
      </c>
      <c r="G217" s="249">
        <v>5771.3</v>
      </c>
      <c r="H217" s="253">
        <v>387</v>
      </c>
      <c r="I217" s="253" t="s">
        <v>1319</v>
      </c>
      <c r="J217" s="256"/>
    </row>
    <row r="218" spans="1:10">
      <c r="A218" s="252" t="s">
        <v>16861</v>
      </c>
      <c r="B218" s="253" t="s">
        <v>2585</v>
      </c>
      <c r="C218" s="254" t="s">
        <v>16862</v>
      </c>
      <c r="D218" s="253" t="s">
        <v>2710</v>
      </c>
      <c r="E218" s="255">
        <v>41040</v>
      </c>
      <c r="F218" s="248">
        <f t="shared" si="4"/>
        <v>41071</v>
      </c>
      <c r="G218" s="249">
        <v>5771.3</v>
      </c>
      <c r="H218" s="253">
        <v>387</v>
      </c>
      <c r="I218" s="253" t="s">
        <v>1319</v>
      </c>
      <c r="J218" s="256"/>
    </row>
    <row r="219" spans="1:10">
      <c r="A219" s="244" t="s">
        <v>16863</v>
      </c>
      <c r="B219" s="245" t="s">
        <v>16864</v>
      </c>
      <c r="C219" s="246" t="s">
        <v>16865</v>
      </c>
      <c r="D219" s="245" t="s">
        <v>2218</v>
      </c>
      <c r="E219" s="247">
        <v>41031</v>
      </c>
      <c r="F219" s="248">
        <f t="shared" si="4"/>
        <v>41062</v>
      </c>
      <c r="G219" s="249">
        <v>5771.3</v>
      </c>
      <c r="H219" s="245">
        <v>388</v>
      </c>
      <c r="I219" s="245" t="s">
        <v>1551</v>
      </c>
      <c r="J219" s="250"/>
    </row>
    <row r="220" spans="1:10">
      <c r="A220" s="252" t="s">
        <v>16866</v>
      </c>
      <c r="B220" s="253" t="s">
        <v>270</v>
      </c>
      <c r="C220" s="254" t="s">
        <v>16867</v>
      </c>
      <c r="D220" s="253" t="s">
        <v>2363</v>
      </c>
      <c r="E220" s="255">
        <v>41032</v>
      </c>
      <c r="F220" s="248">
        <f t="shared" si="4"/>
        <v>41063</v>
      </c>
      <c r="G220" s="249">
        <v>5771.3</v>
      </c>
      <c r="H220" s="253">
        <v>389</v>
      </c>
      <c r="I220" s="253" t="s">
        <v>1319</v>
      </c>
      <c r="J220" s="256"/>
    </row>
    <row r="221" spans="1:10">
      <c r="A221" s="244" t="s">
        <v>16868</v>
      </c>
      <c r="B221" s="245" t="s">
        <v>270</v>
      </c>
      <c r="C221" s="246" t="s">
        <v>16869</v>
      </c>
      <c r="D221" s="245" t="s">
        <v>2385</v>
      </c>
      <c r="E221" s="255">
        <v>41032</v>
      </c>
      <c r="F221" s="248">
        <f t="shared" si="4"/>
        <v>41063</v>
      </c>
      <c r="G221" s="249">
        <v>5771.3</v>
      </c>
      <c r="H221" s="245">
        <v>389</v>
      </c>
      <c r="I221" s="245" t="s">
        <v>1319</v>
      </c>
      <c r="J221" s="250"/>
    </row>
    <row r="222" spans="1:10">
      <c r="A222" s="244" t="s">
        <v>16870</v>
      </c>
      <c r="B222" s="245" t="s">
        <v>270</v>
      </c>
      <c r="C222" s="246" t="s">
        <v>16871</v>
      </c>
      <c r="D222" s="245" t="s">
        <v>2708</v>
      </c>
      <c r="E222" s="255">
        <v>41038</v>
      </c>
      <c r="F222" s="248">
        <f t="shared" si="4"/>
        <v>41069</v>
      </c>
      <c r="G222" s="249">
        <v>5771.3</v>
      </c>
      <c r="H222" s="245">
        <v>389</v>
      </c>
      <c r="I222" s="245" t="s">
        <v>1551</v>
      </c>
      <c r="J222" s="250"/>
    </row>
    <row r="223" spans="1:10">
      <c r="A223" s="244" t="s">
        <v>16872</v>
      </c>
      <c r="B223" s="245" t="s">
        <v>1637</v>
      </c>
      <c r="C223" s="246" t="s">
        <v>16873</v>
      </c>
      <c r="D223" s="245" t="s">
        <v>3205</v>
      </c>
      <c r="E223" s="255">
        <v>41058</v>
      </c>
      <c r="F223" s="248">
        <f t="shared" si="4"/>
        <v>41089</v>
      </c>
      <c r="G223" s="249">
        <v>5771.3</v>
      </c>
      <c r="H223" s="245">
        <v>390</v>
      </c>
      <c r="I223" s="245" t="s">
        <v>1319</v>
      </c>
      <c r="J223" s="250"/>
    </row>
    <row r="224" spans="1:10">
      <c r="A224" s="244" t="s">
        <v>16874</v>
      </c>
      <c r="B224" s="245" t="s">
        <v>2454</v>
      </c>
      <c r="C224" s="246" t="s">
        <v>16875</v>
      </c>
      <c r="D224" s="245" t="s">
        <v>3209</v>
      </c>
      <c r="E224" s="255">
        <v>41059</v>
      </c>
      <c r="F224" s="248">
        <f t="shared" si="4"/>
        <v>41090</v>
      </c>
      <c r="G224" s="249">
        <v>5771.3</v>
      </c>
      <c r="H224" s="245">
        <v>391</v>
      </c>
      <c r="I224" s="245" t="s">
        <v>1319</v>
      </c>
      <c r="J224" s="250"/>
    </row>
    <row r="225" spans="1:10">
      <c r="A225" s="244" t="s">
        <v>16876</v>
      </c>
      <c r="B225" s="245" t="s">
        <v>2862</v>
      </c>
      <c r="C225" s="246" t="s">
        <v>16877</v>
      </c>
      <c r="D225" s="245" t="s">
        <v>3075</v>
      </c>
      <c r="E225" s="255">
        <v>41060</v>
      </c>
      <c r="F225" s="248">
        <f>E225+30</f>
        <v>41090</v>
      </c>
      <c r="G225" s="249">
        <v>5771.3</v>
      </c>
      <c r="H225" s="245">
        <v>402</v>
      </c>
      <c r="I225" s="245" t="s">
        <v>1319</v>
      </c>
      <c r="J225" s="250"/>
    </row>
    <row r="226" spans="1:10">
      <c r="A226" s="244" t="s">
        <v>16878</v>
      </c>
      <c r="B226" s="245" t="s">
        <v>2357</v>
      </c>
      <c r="C226" s="246" t="s">
        <v>16879</v>
      </c>
      <c r="D226" s="245" t="s">
        <v>2703</v>
      </c>
      <c r="E226" s="255">
        <v>41060</v>
      </c>
      <c r="F226" s="248">
        <f>E226+30</f>
        <v>41090</v>
      </c>
      <c r="G226" s="249">
        <v>5771.3</v>
      </c>
      <c r="H226" s="245">
        <v>403</v>
      </c>
      <c r="I226" s="245" t="s">
        <v>1319</v>
      </c>
      <c r="J226" s="250"/>
    </row>
    <row r="227" spans="1:10">
      <c r="A227" s="244" t="s">
        <v>16880</v>
      </c>
      <c r="B227" s="245" t="s">
        <v>2357</v>
      </c>
      <c r="C227" s="246" t="s">
        <v>16881</v>
      </c>
      <c r="D227" s="245" t="s">
        <v>2682</v>
      </c>
      <c r="E227" s="255">
        <v>41064</v>
      </c>
      <c r="F227" s="248">
        <f t="shared" si="4"/>
        <v>41095</v>
      </c>
      <c r="G227" s="249">
        <v>5771.3</v>
      </c>
      <c r="H227" s="245">
        <v>403</v>
      </c>
      <c r="I227" s="245" t="s">
        <v>1319</v>
      </c>
      <c r="J227" s="250"/>
    </row>
    <row r="228" spans="1:10">
      <c r="A228" s="244" t="s">
        <v>16882</v>
      </c>
      <c r="B228" s="245" t="s">
        <v>2357</v>
      </c>
      <c r="C228" s="246" t="s">
        <v>16883</v>
      </c>
      <c r="D228" s="245" t="s">
        <v>2683</v>
      </c>
      <c r="E228" s="255">
        <v>41078</v>
      </c>
      <c r="F228" s="248">
        <f t="shared" si="4"/>
        <v>41109</v>
      </c>
      <c r="G228" s="249">
        <v>5771.3</v>
      </c>
      <c r="H228" s="245">
        <v>403</v>
      </c>
      <c r="I228" s="245" t="s">
        <v>1319</v>
      </c>
      <c r="J228" s="250"/>
    </row>
    <row r="229" spans="1:10">
      <c r="A229" s="244" t="s">
        <v>16884</v>
      </c>
      <c r="B229" s="245" t="s">
        <v>1874</v>
      </c>
      <c r="C229" s="254">
        <v>3450</v>
      </c>
      <c r="D229" s="253" t="s">
        <v>2935</v>
      </c>
      <c r="E229" s="255">
        <v>41082</v>
      </c>
      <c r="F229" s="248">
        <f t="shared" si="4"/>
        <v>41113</v>
      </c>
      <c r="G229" s="257">
        <v>5771.3</v>
      </c>
      <c r="H229" s="245">
        <v>404</v>
      </c>
      <c r="I229" s="253" t="s">
        <v>1319</v>
      </c>
      <c r="J229" s="256"/>
    </row>
    <row r="230" spans="1:10">
      <c r="A230" s="244" t="s">
        <v>16885</v>
      </c>
      <c r="B230" s="245" t="s">
        <v>1874</v>
      </c>
      <c r="C230" s="254" t="s">
        <v>16886</v>
      </c>
      <c r="D230" s="245" t="s">
        <v>3056</v>
      </c>
      <c r="E230" s="255">
        <v>41085</v>
      </c>
      <c r="F230" s="248">
        <f t="shared" si="4"/>
        <v>41116</v>
      </c>
      <c r="G230" s="257">
        <v>5771.3</v>
      </c>
      <c r="H230" s="245">
        <v>404</v>
      </c>
      <c r="I230" s="253" t="s">
        <v>1319</v>
      </c>
      <c r="J230" s="256"/>
    </row>
    <row r="231" spans="1:10">
      <c r="A231" s="244" t="s">
        <v>16887</v>
      </c>
      <c r="B231" s="245" t="s">
        <v>1874</v>
      </c>
      <c r="C231" s="254">
        <v>3443</v>
      </c>
      <c r="D231" s="245" t="s">
        <v>3059</v>
      </c>
      <c r="E231" s="255">
        <v>41087</v>
      </c>
      <c r="F231" s="248">
        <f t="shared" si="4"/>
        <v>41118</v>
      </c>
      <c r="G231" s="257">
        <v>5771.3</v>
      </c>
      <c r="H231" s="245">
        <v>404</v>
      </c>
      <c r="I231" s="253" t="s">
        <v>1319</v>
      </c>
      <c r="J231" s="256"/>
    </row>
    <row r="232" spans="1:10">
      <c r="A232" s="244" t="s">
        <v>16888</v>
      </c>
      <c r="B232" s="245" t="s">
        <v>1874</v>
      </c>
      <c r="C232" s="254">
        <v>3442</v>
      </c>
      <c r="D232" s="245" t="s">
        <v>3060</v>
      </c>
      <c r="E232" s="255">
        <v>41087</v>
      </c>
      <c r="F232" s="248">
        <f t="shared" si="4"/>
        <v>41118</v>
      </c>
      <c r="G232" s="257">
        <v>5771.3</v>
      </c>
      <c r="H232" s="245">
        <v>404</v>
      </c>
      <c r="I232" s="253" t="s">
        <v>1319</v>
      </c>
      <c r="J232" s="256"/>
    </row>
    <row r="233" spans="1:10">
      <c r="A233" s="244" t="s">
        <v>16889</v>
      </c>
      <c r="B233" s="245" t="s">
        <v>186</v>
      </c>
      <c r="C233" s="254" t="s">
        <v>16890</v>
      </c>
      <c r="D233" s="245" t="s">
        <v>3393</v>
      </c>
      <c r="E233" s="255">
        <v>41064</v>
      </c>
      <c r="F233" s="248">
        <f t="shared" si="4"/>
        <v>41095</v>
      </c>
      <c r="G233" s="257">
        <v>5771.3</v>
      </c>
      <c r="H233" s="245">
        <v>405</v>
      </c>
      <c r="I233" s="253" t="s">
        <v>1319</v>
      </c>
      <c r="J233" s="256"/>
    </row>
    <row r="234" spans="1:10">
      <c r="A234" s="244" t="s">
        <v>16891</v>
      </c>
      <c r="B234" s="245" t="s">
        <v>186</v>
      </c>
      <c r="C234" s="254" t="s">
        <v>16892</v>
      </c>
      <c r="D234" s="245" t="s">
        <v>2684</v>
      </c>
      <c r="E234" s="255">
        <v>41066</v>
      </c>
      <c r="F234" s="248">
        <f t="shared" si="4"/>
        <v>41097</v>
      </c>
      <c r="G234" s="257">
        <v>5771.3</v>
      </c>
      <c r="H234" s="245">
        <v>405</v>
      </c>
      <c r="I234" s="253" t="s">
        <v>1319</v>
      </c>
      <c r="J234" s="256"/>
    </row>
    <row r="235" spans="1:10">
      <c r="A235" s="244" t="s">
        <v>16893</v>
      </c>
      <c r="B235" s="245" t="s">
        <v>186</v>
      </c>
      <c r="C235" s="254" t="s">
        <v>16894</v>
      </c>
      <c r="D235" s="245" t="s">
        <v>3851</v>
      </c>
      <c r="E235" s="255">
        <v>41082</v>
      </c>
      <c r="F235" s="248">
        <f t="shared" si="4"/>
        <v>41113</v>
      </c>
      <c r="G235" s="257">
        <v>5771.3</v>
      </c>
      <c r="H235" s="245">
        <v>405</v>
      </c>
      <c r="I235" s="253" t="s">
        <v>1319</v>
      </c>
      <c r="J235" s="256"/>
    </row>
    <row r="236" spans="1:10">
      <c r="A236" s="244" t="s">
        <v>16895</v>
      </c>
      <c r="B236" s="245" t="s">
        <v>2627</v>
      </c>
      <c r="C236" s="254" t="s">
        <v>16896</v>
      </c>
      <c r="D236" s="245" t="s">
        <v>3210</v>
      </c>
      <c r="E236" s="255">
        <v>41060</v>
      </c>
      <c r="F236" s="248">
        <f>E236+30</f>
        <v>41090</v>
      </c>
      <c r="G236" s="257">
        <v>5771.3</v>
      </c>
      <c r="H236" s="245">
        <v>406</v>
      </c>
      <c r="I236" s="253" t="s">
        <v>1319</v>
      </c>
      <c r="J236" s="256"/>
    </row>
    <row r="237" spans="1:10">
      <c r="A237" s="244" t="s">
        <v>16897</v>
      </c>
      <c r="B237" s="245" t="s">
        <v>2627</v>
      </c>
      <c r="C237" s="254" t="s">
        <v>16898</v>
      </c>
      <c r="D237" s="245" t="s">
        <v>3198</v>
      </c>
      <c r="E237" s="255">
        <v>41060</v>
      </c>
      <c r="F237" s="248">
        <f>E237+30</f>
        <v>41090</v>
      </c>
      <c r="G237" s="257">
        <v>5771.3</v>
      </c>
      <c r="H237" s="245">
        <v>406</v>
      </c>
      <c r="I237" s="253" t="s">
        <v>1319</v>
      </c>
      <c r="J237" s="256"/>
    </row>
    <row r="238" spans="1:10">
      <c r="A238" s="244" t="s">
        <v>16899</v>
      </c>
      <c r="B238" s="245" t="s">
        <v>2877</v>
      </c>
      <c r="C238" s="254">
        <v>3497</v>
      </c>
      <c r="D238" s="245" t="s">
        <v>4014</v>
      </c>
      <c r="E238" s="255">
        <v>41087</v>
      </c>
      <c r="F238" s="248">
        <f t="shared" si="4"/>
        <v>41118</v>
      </c>
      <c r="G238" s="257">
        <v>5771.3</v>
      </c>
      <c r="H238" s="245">
        <v>407</v>
      </c>
      <c r="I238" s="253" t="s">
        <v>1551</v>
      </c>
      <c r="J238" s="256"/>
    </row>
    <row r="239" spans="1:10">
      <c r="A239" s="244" t="s">
        <v>16900</v>
      </c>
      <c r="B239" s="245" t="s">
        <v>2877</v>
      </c>
      <c r="C239" s="254">
        <v>3498</v>
      </c>
      <c r="D239" s="245" t="s">
        <v>4016</v>
      </c>
      <c r="E239" s="255">
        <v>41087</v>
      </c>
      <c r="F239" s="248">
        <f t="shared" si="4"/>
        <v>41118</v>
      </c>
      <c r="G239" s="257">
        <v>5771.3</v>
      </c>
      <c r="H239" s="245">
        <v>407</v>
      </c>
      <c r="I239" s="253" t="s">
        <v>1551</v>
      </c>
      <c r="J239" s="256"/>
    </row>
    <row r="240" spans="1:10">
      <c r="A240" s="244" t="s">
        <v>16901</v>
      </c>
      <c r="B240" s="245" t="s">
        <v>937</v>
      </c>
      <c r="C240" s="254" t="s">
        <v>16902</v>
      </c>
      <c r="D240" s="245" t="s">
        <v>3568</v>
      </c>
      <c r="E240" s="255">
        <v>41079</v>
      </c>
      <c r="F240" s="248">
        <f t="shared" si="4"/>
        <v>41110</v>
      </c>
      <c r="G240" s="257">
        <v>5771.3</v>
      </c>
      <c r="H240" s="245">
        <v>408</v>
      </c>
      <c r="I240" s="253" t="s">
        <v>1319</v>
      </c>
      <c r="J240" s="256"/>
    </row>
    <row r="241" spans="1:10">
      <c r="A241" s="244" t="s">
        <v>16903</v>
      </c>
      <c r="B241" s="245" t="s">
        <v>202</v>
      </c>
      <c r="C241" s="254">
        <v>3500</v>
      </c>
      <c r="D241" s="245" t="s">
        <v>4933</v>
      </c>
      <c r="E241" s="255">
        <v>41087</v>
      </c>
      <c r="F241" s="248">
        <f t="shared" si="4"/>
        <v>41118</v>
      </c>
      <c r="G241" s="257">
        <v>5771.3</v>
      </c>
      <c r="H241" s="245">
        <v>409</v>
      </c>
      <c r="I241" s="253" t="s">
        <v>1551</v>
      </c>
      <c r="J241" s="256"/>
    </row>
    <row r="242" spans="1:10">
      <c r="A242" s="244" t="s">
        <v>16904</v>
      </c>
      <c r="B242" s="245" t="s">
        <v>202</v>
      </c>
      <c r="C242" s="254">
        <v>3501</v>
      </c>
      <c r="D242" s="245" t="s">
        <v>4013</v>
      </c>
      <c r="E242" s="255">
        <v>41087</v>
      </c>
      <c r="F242" s="248">
        <f t="shared" si="4"/>
        <v>41118</v>
      </c>
      <c r="G242" s="257">
        <v>5771.3</v>
      </c>
      <c r="H242" s="245">
        <v>409</v>
      </c>
      <c r="I242" s="253" t="s">
        <v>1551</v>
      </c>
      <c r="J242" s="256"/>
    </row>
    <row r="243" spans="1:10">
      <c r="A243" s="244" t="s">
        <v>16905</v>
      </c>
      <c r="B243" s="245" t="s">
        <v>202</v>
      </c>
      <c r="C243" s="254">
        <v>3502</v>
      </c>
      <c r="D243" s="245" t="s">
        <v>4108</v>
      </c>
      <c r="E243" s="255">
        <v>41089</v>
      </c>
      <c r="F243" s="248">
        <f t="shared" si="4"/>
        <v>41120</v>
      </c>
      <c r="G243" s="257">
        <v>5771.3</v>
      </c>
      <c r="H243" s="245">
        <v>409</v>
      </c>
      <c r="I243" s="253" t="s">
        <v>1551</v>
      </c>
      <c r="J243" s="256"/>
    </row>
    <row r="244" spans="1:10">
      <c r="A244" s="244" t="s">
        <v>16906</v>
      </c>
      <c r="B244" s="245" t="s">
        <v>2831</v>
      </c>
      <c r="C244" s="254" t="s">
        <v>16907</v>
      </c>
      <c r="D244" s="245" t="s">
        <v>3570</v>
      </c>
      <c r="E244" s="255">
        <v>41079</v>
      </c>
      <c r="F244" s="248">
        <f t="shared" si="4"/>
        <v>41110</v>
      </c>
      <c r="G244" s="257">
        <v>5771.3</v>
      </c>
      <c r="H244" s="245">
        <v>410</v>
      </c>
      <c r="I244" s="253" t="s">
        <v>1551</v>
      </c>
      <c r="J244" s="256"/>
    </row>
    <row r="245" spans="1:10">
      <c r="A245" s="244" t="s">
        <v>16908</v>
      </c>
      <c r="B245" s="245" t="s">
        <v>2831</v>
      </c>
      <c r="C245" s="254" t="s">
        <v>16909</v>
      </c>
      <c r="D245" s="245" t="s">
        <v>3571</v>
      </c>
      <c r="E245" s="255">
        <v>41079</v>
      </c>
      <c r="F245" s="248">
        <f t="shared" si="4"/>
        <v>41110</v>
      </c>
      <c r="G245" s="257">
        <v>5771.3</v>
      </c>
      <c r="H245" s="245">
        <v>410</v>
      </c>
      <c r="I245" s="253" t="s">
        <v>1551</v>
      </c>
      <c r="J245" s="256"/>
    </row>
    <row r="246" spans="1:10">
      <c r="A246" s="244" t="s">
        <v>16910</v>
      </c>
      <c r="B246" s="245" t="s">
        <v>208</v>
      </c>
      <c r="C246" s="254" t="s">
        <v>16911</v>
      </c>
      <c r="D246" s="245" t="s">
        <v>418</v>
      </c>
      <c r="E246" s="255">
        <v>41086</v>
      </c>
      <c r="F246" s="248">
        <f t="shared" si="4"/>
        <v>41117</v>
      </c>
      <c r="G246" s="257">
        <v>5771.3</v>
      </c>
      <c r="H246" s="245">
        <v>411</v>
      </c>
      <c r="I246" s="253" t="s">
        <v>1319</v>
      </c>
      <c r="J246" s="256"/>
    </row>
    <row r="247" spans="1:10">
      <c r="A247" s="244" t="s">
        <v>16912</v>
      </c>
      <c r="B247" s="245" t="s">
        <v>1805</v>
      </c>
      <c r="C247" s="254">
        <v>3512</v>
      </c>
      <c r="D247" s="245" t="s">
        <v>4106</v>
      </c>
      <c r="E247" s="255">
        <v>41089</v>
      </c>
      <c r="F247" s="248">
        <f t="shared" si="4"/>
        <v>41120</v>
      </c>
      <c r="G247" s="257">
        <v>5771.3</v>
      </c>
      <c r="H247" s="245">
        <v>412</v>
      </c>
      <c r="I247" s="253" t="s">
        <v>1551</v>
      </c>
      <c r="J247" s="256"/>
    </row>
    <row r="248" spans="1:10">
      <c r="A248" s="244" t="s">
        <v>16913</v>
      </c>
      <c r="B248" s="245" t="s">
        <v>2712</v>
      </c>
      <c r="C248" s="254">
        <v>3456</v>
      </c>
      <c r="D248" s="245" t="s">
        <v>3063</v>
      </c>
      <c r="E248" s="255">
        <v>41082</v>
      </c>
      <c r="F248" s="248">
        <f t="shared" si="4"/>
        <v>41113</v>
      </c>
      <c r="G248" s="257">
        <v>5771.3</v>
      </c>
      <c r="H248" s="245">
        <v>413</v>
      </c>
      <c r="I248" s="253" t="s">
        <v>1319</v>
      </c>
      <c r="J248" s="256"/>
    </row>
    <row r="249" spans="1:10">
      <c r="A249" s="244" t="s">
        <v>16914</v>
      </c>
      <c r="B249" s="245" t="s">
        <v>2712</v>
      </c>
      <c r="C249" s="254">
        <v>3457</v>
      </c>
      <c r="D249" s="245" t="s">
        <v>3064</v>
      </c>
      <c r="E249" s="255">
        <v>41082</v>
      </c>
      <c r="F249" s="248">
        <f t="shared" si="4"/>
        <v>41113</v>
      </c>
      <c r="G249" s="257">
        <v>5771.3</v>
      </c>
      <c r="H249" s="245">
        <v>413</v>
      </c>
      <c r="I249" s="253" t="s">
        <v>1319</v>
      </c>
      <c r="J249" s="256"/>
    </row>
    <row r="250" spans="1:10">
      <c r="A250" s="244" t="s">
        <v>16915</v>
      </c>
      <c r="B250" s="245" t="s">
        <v>2712</v>
      </c>
      <c r="C250" s="254" t="s">
        <v>16916</v>
      </c>
      <c r="D250" s="245" t="s">
        <v>3923</v>
      </c>
      <c r="E250" s="255">
        <v>41085</v>
      </c>
      <c r="F250" s="248">
        <f t="shared" si="4"/>
        <v>41116</v>
      </c>
      <c r="G250" s="257">
        <v>5771.3</v>
      </c>
      <c r="H250" s="245">
        <v>413</v>
      </c>
      <c r="I250" s="253" t="s">
        <v>1319</v>
      </c>
      <c r="J250" s="256"/>
    </row>
    <row r="251" spans="1:10">
      <c r="A251" s="244" t="s">
        <v>16917</v>
      </c>
      <c r="B251" s="245" t="s">
        <v>1189</v>
      </c>
      <c r="C251" s="254">
        <v>3485</v>
      </c>
      <c r="D251" s="245" t="s">
        <v>4077</v>
      </c>
      <c r="E251" s="255">
        <v>41089</v>
      </c>
      <c r="F251" s="248">
        <f t="shared" si="4"/>
        <v>41120</v>
      </c>
      <c r="G251" s="257">
        <v>5771.3</v>
      </c>
      <c r="H251" s="245">
        <v>414</v>
      </c>
      <c r="I251" s="253" t="s">
        <v>1319</v>
      </c>
      <c r="J251" s="256"/>
    </row>
    <row r="252" spans="1:10">
      <c r="A252" s="244" t="s">
        <v>16918</v>
      </c>
      <c r="B252" s="245" t="s">
        <v>3101</v>
      </c>
      <c r="C252" s="254">
        <v>3555</v>
      </c>
      <c r="D252" s="245" t="s">
        <v>3942</v>
      </c>
      <c r="E252" s="255">
        <v>41086</v>
      </c>
      <c r="F252" s="248">
        <f t="shared" si="4"/>
        <v>41117</v>
      </c>
      <c r="G252" s="257">
        <v>5771.3</v>
      </c>
      <c r="H252" s="245">
        <v>415</v>
      </c>
      <c r="I252" s="253" t="s">
        <v>1319</v>
      </c>
      <c r="J252" s="256"/>
    </row>
    <row r="253" spans="1:10">
      <c r="A253" s="244" t="s">
        <v>16919</v>
      </c>
      <c r="B253" s="245" t="s">
        <v>3098</v>
      </c>
      <c r="C253" s="254" t="s">
        <v>16920</v>
      </c>
      <c r="D253" s="245" t="s">
        <v>4078</v>
      </c>
      <c r="E253" s="255">
        <v>41088</v>
      </c>
      <c r="F253" s="248">
        <f t="shared" si="4"/>
        <v>41119</v>
      </c>
      <c r="G253" s="257">
        <v>5771.3</v>
      </c>
      <c r="H253" s="245">
        <v>416</v>
      </c>
      <c r="I253" s="253" t="s">
        <v>1319</v>
      </c>
      <c r="J253" s="256"/>
    </row>
    <row r="254" spans="1:10">
      <c r="A254" s="244" t="s">
        <v>16921</v>
      </c>
      <c r="B254" s="245" t="s">
        <v>119</v>
      </c>
      <c r="C254" s="254">
        <v>3445</v>
      </c>
      <c r="D254" s="245" t="s">
        <v>3057</v>
      </c>
      <c r="E254" s="255">
        <v>41086</v>
      </c>
      <c r="F254" s="248">
        <f t="shared" si="4"/>
        <v>41117</v>
      </c>
      <c r="G254" s="257">
        <v>5771.3</v>
      </c>
      <c r="H254" s="245">
        <v>417</v>
      </c>
      <c r="I254" s="253" t="s">
        <v>1319</v>
      </c>
      <c r="J254" s="256"/>
    </row>
    <row r="255" spans="1:10">
      <c r="A255" s="244" t="s">
        <v>16922</v>
      </c>
      <c r="B255" s="245" t="s">
        <v>119</v>
      </c>
      <c r="C255" s="254">
        <v>3484</v>
      </c>
      <c r="D255" s="245" t="s">
        <v>3932</v>
      </c>
      <c r="E255" s="255">
        <v>41087</v>
      </c>
      <c r="F255" s="248">
        <f t="shared" si="4"/>
        <v>41118</v>
      </c>
      <c r="G255" s="257">
        <v>5771.3</v>
      </c>
      <c r="H255" s="245">
        <v>417</v>
      </c>
      <c r="I255" s="253" t="s">
        <v>1319</v>
      </c>
      <c r="J255" s="256"/>
    </row>
    <row r="256" spans="1:10">
      <c r="A256" s="244" t="s">
        <v>16923</v>
      </c>
      <c r="B256" s="245" t="s">
        <v>3082</v>
      </c>
      <c r="C256" s="254" t="s">
        <v>16924</v>
      </c>
      <c r="D256" s="245" t="s">
        <v>3398</v>
      </c>
      <c r="E256" s="255">
        <v>41071</v>
      </c>
      <c r="F256" s="248">
        <f t="shared" si="4"/>
        <v>41102</v>
      </c>
      <c r="G256" s="257">
        <v>5771.3</v>
      </c>
      <c r="H256" s="245">
        <v>418</v>
      </c>
      <c r="I256" s="253" t="s">
        <v>1319</v>
      </c>
      <c r="J256" s="256"/>
    </row>
    <row r="257" spans="1:10">
      <c r="A257" s="244" t="s">
        <v>16925</v>
      </c>
      <c r="B257" s="245" t="s">
        <v>3137</v>
      </c>
      <c r="C257" s="254" t="s">
        <v>16926</v>
      </c>
      <c r="D257" s="245" t="s">
        <v>4080</v>
      </c>
      <c r="E257" s="255">
        <v>41088</v>
      </c>
      <c r="F257" s="248">
        <f t="shared" si="4"/>
        <v>41119</v>
      </c>
      <c r="G257" s="257">
        <v>5771.3</v>
      </c>
      <c r="H257" s="245">
        <v>419</v>
      </c>
      <c r="I257" s="253" t="s">
        <v>1319</v>
      </c>
      <c r="J257" s="256"/>
    </row>
    <row r="258" spans="1:10">
      <c r="A258" s="244" t="s">
        <v>16927</v>
      </c>
      <c r="B258" s="245" t="s">
        <v>3145</v>
      </c>
      <c r="C258" s="254" t="s">
        <v>16928</v>
      </c>
      <c r="D258" s="245" t="s">
        <v>3399</v>
      </c>
      <c r="E258" s="255">
        <v>41066</v>
      </c>
      <c r="F258" s="248">
        <f t="shared" si="4"/>
        <v>41097</v>
      </c>
      <c r="G258" s="257">
        <v>5771.3</v>
      </c>
      <c r="H258" s="245">
        <v>420</v>
      </c>
      <c r="I258" s="253" t="s">
        <v>1319</v>
      </c>
      <c r="J258" s="256"/>
    </row>
    <row r="259" spans="1:10">
      <c r="A259" s="244" t="s">
        <v>16929</v>
      </c>
      <c r="B259" s="245" t="s">
        <v>3152</v>
      </c>
      <c r="C259" s="254">
        <v>3573</v>
      </c>
      <c r="D259" s="245" t="s">
        <v>4082</v>
      </c>
      <c r="E259" s="255">
        <v>41089</v>
      </c>
      <c r="F259" s="248">
        <f t="shared" si="4"/>
        <v>41120</v>
      </c>
      <c r="G259" s="257">
        <v>5771.3</v>
      </c>
      <c r="H259" s="245">
        <v>421</v>
      </c>
      <c r="I259" s="253" t="s">
        <v>1319</v>
      </c>
      <c r="J259" s="256"/>
    </row>
    <row r="260" spans="1:10">
      <c r="A260" s="244" t="s">
        <v>16930</v>
      </c>
      <c r="B260" s="245" t="s">
        <v>2961</v>
      </c>
      <c r="C260" s="254" t="s">
        <v>16931</v>
      </c>
      <c r="D260" s="245" t="s">
        <v>3422</v>
      </c>
      <c r="E260" s="255">
        <v>41074</v>
      </c>
      <c r="F260" s="248">
        <f t="shared" ref="F260:F323" si="5">E260+31</f>
        <v>41105</v>
      </c>
      <c r="G260" s="257">
        <v>5771.3</v>
      </c>
      <c r="H260" s="245">
        <v>422</v>
      </c>
      <c r="I260" s="253" t="s">
        <v>1319</v>
      </c>
      <c r="J260" s="256"/>
    </row>
    <row r="261" spans="1:10">
      <c r="A261" s="244" t="s">
        <v>16932</v>
      </c>
      <c r="B261" s="245" t="s">
        <v>2961</v>
      </c>
      <c r="C261" s="254" t="s">
        <v>16933</v>
      </c>
      <c r="D261" s="245" t="s">
        <v>3396</v>
      </c>
      <c r="E261" s="255">
        <v>41074</v>
      </c>
      <c r="F261" s="248">
        <f t="shared" si="5"/>
        <v>41105</v>
      </c>
      <c r="G261" s="257">
        <v>5771.3</v>
      </c>
      <c r="H261" s="245">
        <v>422</v>
      </c>
      <c r="I261" s="253" t="s">
        <v>1319</v>
      </c>
      <c r="J261" s="256"/>
    </row>
    <row r="262" spans="1:10">
      <c r="A262" s="244" t="s">
        <v>16934</v>
      </c>
      <c r="B262" s="245" t="s">
        <v>2961</v>
      </c>
      <c r="C262" s="254" t="s">
        <v>16935</v>
      </c>
      <c r="D262" s="245" t="s">
        <v>3438</v>
      </c>
      <c r="E262" s="255">
        <v>41074</v>
      </c>
      <c r="F262" s="248">
        <f t="shared" si="5"/>
        <v>41105</v>
      </c>
      <c r="G262" s="257">
        <v>5771.3</v>
      </c>
      <c r="H262" s="245">
        <v>422</v>
      </c>
      <c r="I262" s="253" t="s">
        <v>1319</v>
      </c>
      <c r="J262" s="256"/>
    </row>
    <row r="263" spans="1:10">
      <c r="A263" s="244" t="s">
        <v>16936</v>
      </c>
      <c r="B263" s="245" t="s">
        <v>1681</v>
      </c>
      <c r="C263" s="254">
        <v>3467</v>
      </c>
      <c r="D263" s="245" t="s">
        <v>2948</v>
      </c>
      <c r="E263" s="255">
        <v>41082</v>
      </c>
      <c r="F263" s="248">
        <f t="shared" si="5"/>
        <v>41113</v>
      </c>
      <c r="G263" s="257">
        <v>5771.3</v>
      </c>
      <c r="H263" s="245">
        <v>423</v>
      </c>
      <c r="I263" s="253" t="s">
        <v>1319</v>
      </c>
      <c r="J263" s="256"/>
    </row>
    <row r="264" spans="1:10">
      <c r="A264" s="244" t="s">
        <v>16937</v>
      </c>
      <c r="B264" s="245" t="s">
        <v>1681</v>
      </c>
      <c r="C264" s="254">
        <v>3459</v>
      </c>
      <c r="D264" s="245" t="s">
        <v>3062</v>
      </c>
      <c r="E264" s="255">
        <v>41087</v>
      </c>
      <c r="F264" s="248">
        <f t="shared" si="5"/>
        <v>41118</v>
      </c>
      <c r="G264" s="257">
        <v>5771.3</v>
      </c>
      <c r="H264" s="245">
        <v>423</v>
      </c>
      <c r="I264" s="253" t="s">
        <v>1319</v>
      </c>
      <c r="J264" s="256"/>
    </row>
    <row r="265" spans="1:10">
      <c r="A265" s="244" t="s">
        <v>16938</v>
      </c>
      <c r="B265" s="245" t="s">
        <v>1681</v>
      </c>
      <c r="C265" s="254">
        <v>3468</v>
      </c>
      <c r="D265" s="245" t="s">
        <v>2947</v>
      </c>
      <c r="E265" s="255">
        <v>41087</v>
      </c>
      <c r="F265" s="248">
        <f t="shared" si="5"/>
        <v>41118</v>
      </c>
      <c r="G265" s="257">
        <v>5771.3</v>
      </c>
      <c r="H265" s="245">
        <v>423</v>
      </c>
      <c r="I265" s="253" t="s">
        <v>1319</v>
      </c>
      <c r="J265" s="256"/>
    </row>
    <row r="266" spans="1:10">
      <c r="A266" s="244" t="s">
        <v>16939</v>
      </c>
      <c r="B266" s="245" t="s">
        <v>1681</v>
      </c>
      <c r="C266" s="254">
        <v>3464</v>
      </c>
      <c r="D266" s="245" t="s">
        <v>2949</v>
      </c>
      <c r="E266" s="255">
        <v>41087</v>
      </c>
      <c r="F266" s="248">
        <f t="shared" si="5"/>
        <v>41118</v>
      </c>
      <c r="G266" s="257">
        <v>5771.3</v>
      </c>
      <c r="H266" s="245">
        <v>423</v>
      </c>
      <c r="I266" s="253" t="s">
        <v>1319</v>
      </c>
      <c r="J266" s="256"/>
    </row>
    <row r="267" spans="1:10">
      <c r="A267" s="244" t="s">
        <v>16940</v>
      </c>
      <c r="B267" s="245" t="s">
        <v>1681</v>
      </c>
      <c r="C267" s="254">
        <v>3470</v>
      </c>
      <c r="D267" s="245" t="s">
        <v>2946</v>
      </c>
      <c r="E267" s="255">
        <v>41089</v>
      </c>
      <c r="F267" s="248">
        <f t="shared" si="5"/>
        <v>41120</v>
      </c>
      <c r="G267" s="257">
        <v>5771.3</v>
      </c>
      <c r="H267" s="245">
        <v>423</v>
      </c>
      <c r="I267" s="253" t="s">
        <v>1319</v>
      </c>
      <c r="J267" s="256"/>
    </row>
    <row r="268" spans="1:10">
      <c r="A268" s="244" t="s">
        <v>16941</v>
      </c>
      <c r="B268" s="245" t="s">
        <v>1681</v>
      </c>
      <c r="C268" s="254">
        <v>3465</v>
      </c>
      <c r="D268" s="245" t="s">
        <v>3067</v>
      </c>
      <c r="E268" s="255">
        <v>41089</v>
      </c>
      <c r="F268" s="248">
        <f t="shared" si="5"/>
        <v>41120</v>
      </c>
      <c r="G268" s="257">
        <v>5771.3</v>
      </c>
      <c r="H268" s="245">
        <v>423</v>
      </c>
      <c r="I268" s="253" t="s">
        <v>1319</v>
      </c>
      <c r="J268" s="256"/>
    </row>
    <row r="269" spans="1:10">
      <c r="A269" s="244" t="s">
        <v>16942</v>
      </c>
      <c r="B269" s="245" t="s">
        <v>1681</v>
      </c>
      <c r="C269" s="254">
        <v>3466</v>
      </c>
      <c r="D269" s="245" t="s">
        <v>4076</v>
      </c>
      <c r="E269" s="255">
        <v>41089</v>
      </c>
      <c r="F269" s="248">
        <f t="shared" si="5"/>
        <v>41120</v>
      </c>
      <c r="G269" s="257">
        <v>5771.3</v>
      </c>
      <c r="H269" s="245">
        <v>423</v>
      </c>
      <c r="I269" s="253" t="s">
        <v>1319</v>
      </c>
      <c r="J269" s="256"/>
    </row>
    <row r="270" spans="1:10">
      <c r="A270" s="244" t="s">
        <v>16943</v>
      </c>
      <c r="B270" s="245" t="s">
        <v>1936</v>
      </c>
      <c r="C270" s="254">
        <v>3534</v>
      </c>
      <c r="D270" s="245" t="s">
        <v>3935</v>
      </c>
      <c r="E270" s="255">
        <v>41087</v>
      </c>
      <c r="F270" s="248">
        <f t="shared" si="5"/>
        <v>41118</v>
      </c>
      <c r="G270" s="257">
        <v>5771.3</v>
      </c>
      <c r="H270" s="245">
        <v>424</v>
      </c>
      <c r="I270" s="253" t="s">
        <v>1319</v>
      </c>
      <c r="J270" s="256"/>
    </row>
    <row r="271" spans="1:10">
      <c r="A271" s="244" t="s">
        <v>16944</v>
      </c>
      <c r="B271" s="245" t="s">
        <v>2972</v>
      </c>
      <c r="C271" s="254" t="s">
        <v>16945</v>
      </c>
      <c r="D271" s="245" t="s">
        <v>3423</v>
      </c>
      <c r="E271" s="255">
        <v>41075</v>
      </c>
      <c r="F271" s="248">
        <f t="shared" si="5"/>
        <v>41106</v>
      </c>
      <c r="G271" s="257">
        <v>5771.3</v>
      </c>
      <c r="H271" s="245">
        <v>425</v>
      </c>
      <c r="I271" s="253" t="s">
        <v>1319</v>
      </c>
      <c r="J271" s="256"/>
    </row>
    <row r="272" spans="1:10">
      <c r="A272" s="244" t="s">
        <v>16946</v>
      </c>
      <c r="B272" s="245" t="s">
        <v>2968</v>
      </c>
      <c r="C272" s="254">
        <v>3539</v>
      </c>
      <c r="D272" s="245" t="s">
        <v>3933</v>
      </c>
      <c r="E272" s="255">
        <v>41089</v>
      </c>
      <c r="F272" s="248">
        <f t="shared" si="5"/>
        <v>41120</v>
      </c>
      <c r="G272" s="257">
        <v>5771.3</v>
      </c>
      <c r="H272" s="245">
        <v>426</v>
      </c>
      <c r="I272" s="253" t="s">
        <v>1319</v>
      </c>
      <c r="J272" s="256"/>
    </row>
    <row r="273" spans="1:10">
      <c r="A273" s="244" t="s">
        <v>16947</v>
      </c>
      <c r="B273" s="245" t="s">
        <v>2652</v>
      </c>
      <c r="C273" s="254" t="s">
        <v>16948</v>
      </c>
      <c r="D273" s="253" t="s">
        <v>3055</v>
      </c>
      <c r="E273" s="255">
        <v>41060</v>
      </c>
      <c r="F273" s="248">
        <f>E273+30</f>
        <v>41090</v>
      </c>
      <c r="G273" s="257">
        <v>5771.3</v>
      </c>
      <c r="H273" s="253">
        <v>427</v>
      </c>
      <c r="I273" s="253" t="s">
        <v>1319</v>
      </c>
      <c r="J273" s="256"/>
    </row>
    <row r="274" spans="1:10">
      <c r="A274" s="244" t="s">
        <v>16949</v>
      </c>
      <c r="B274" s="245" t="s">
        <v>2652</v>
      </c>
      <c r="C274" s="254" t="s">
        <v>16950</v>
      </c>
      <c r="D274" s="253" t="s">
        <v>2944</v>
      </c>
      <c r="E274" s="255">
        <v>41061</v>
      </c>
      <c r="F274" s="248">
        <f t="shared" si="5"/>
        <v>41092</v>
      </c>
      <c r="G274" s="257">
        <v>5771.3</v>
      </c>
      <c r="H274" s="253">
        <v>427</v>
      </c>
      <c r="I274" s="253" t="s">
        <v>1319</v>
      </c>
      <c r="J274" s="256"/>
    </row>
    <row r="275" spans="1:10">
      <c r="A275" s="244" t="s">
        <v>16951</v>
      </c>
      <c r="B275" s="245" t="s">
        <v>3309</v>
      </c>
      <c r="C275" s="254">
        <v>3591</v>
      </c>
      <c r="D275" s="253" t="s">
        <v>3949</v>
      </c>
      <c r="E275" s="255">
        <v>41087</v>
      </c>
      <c r="F275" s="248">
        <f t="shared" si="5"/>
        <v>41118</v>
      </c>
      <c r="G275" s="257">
        <v>5771.3</v>
      </c>
      <c r="H275" s="253">
        <v>428</v>
      </c>
      <c r="I275" s="253" t="s">
        <v>1319</v>
      </c>
      <c r="J275" s="256"/>
    </row>
    <row r="276" spans="1:10">
      <c r="A276" s="244" t="s">
        <v>16952</v>
      </c>
      <c r="B276" s="245" t="s">
        <v>3305</v>
      </c>
      <c r="C276" s="254">
        <v>3592</v>
      </c>
      <c r="D276" s="253" t="s">
        <v>4017</v>
      </c>
      <c r="E276" s="255">
        <v>41087</v>
      </c>
      <c r="F276" s="248">
        <f t="shared" si="5"/>
        <v>41118</v>
      </c>
      <c r="G276" s="257">
        <v>5771.3</v>
      </c>
      <c r="H276" s="253">
        <v>429</v>
      </c>
      <c r="I276" s="253" t="s">
        <v>1319</v>
      </c>
      <c r="J276" s="256"/>
    </row>
    <row r="277" spans="1:10">
      <c r="A277" s="244" t="s">
        <v>16953</v>
      </c>
      <c r="B277" s="245" t="s">
        <v>1720</v>
      </c>
      <c r="C277" s="254" t="s">
        <v>16954</v>
      </c>
      <c r="D277" s="253" t="s">
        <v>3449</v>
      </c>
      <c r="E277" s="255">
        <v>41078</v>
      </c>
      <c r="F277" s="248">
        <f t="shared" si="5"/>
        <v>41109</v>
      </c>
      <c r="G277" s="257">
        <v>5771.3</v>
      </c>
      <c r="H277" s="253">
        <v>430</v>
      </c>
      <c r="I277" s="253" t="s">
        <v>1319</v>
      </c>
      <c r="J277" s="256"/>
    </row>
    <row r="278" spans="1:10">
      <c r="A278" s="244" t="s">
        <v>16955</v>
      </c>
      <c r="B278" s="245" t="s">
        <v>1720</v>
      </c>
      <c r="C278" s="254" t="s">
        <v>16956</v>
      </c>
      <c r="D278" s="253" t="s">
        <v>3395</v>
      </c>
      <c r="E278" s="255">
        <v>41078</v>
      </c>
      <c r="F278" s="248">
        <f t="shared" si="5"/>
        <v>41109</v>
      </c>
      <c r="G278" s="257">
        <v>5771.3</v>
      </c>
      <c r="H278" s="253">
        <v>430</v>
      </c>
      <c r="I278" s="253" t="s">
        <v>1319</v>
      </c>
      <c r="J278" s="256"/>
    </row>
    <row r="279" spans="1:10">
      <c r="A279" s="244" t="s">
        <v>16957</v>
      </c>
      <c r="B279" s="245" t="s">
        <v>1720</v>
      </c>
      <c r="C279" s="254" t="s">
        <v>16958</v>
      </c>
      <c r="D279" s="253" t="s">
        <v>3450</v>
      </c>
      <c r="E279" s="255">
        <v>41079</v>
      </c>
      <c r="F279" s="248">
        <f t="shared" si="5"/>
        <v>41110</v>
      </c>
      <c r="G279" s="257">
        <v>5771.3</v>
      </c>
      <c r="H279" s="253">
        <v>430</v>
      </c>
      <c r="I279" s="253" t="s">
        <v>1319</v>
      </c>
      <c r="J279" s="256"/>
    </row>
    <row r="280" spans="1:10">
      <c r="A280" s="244" t="s">
        <v>16959</v>
      </c>
      <c r="B280" s="245" t="s">
        <v>1720</v>
      </c>
      <c r="C280" s="254" t="s">
        <v>16960</v>
      </c>
      <c r="D280" s="253" t="s">
        <v>3575</v>
      </c>
      <c r="E280" s="255">
        <v>41080</v>
      </c>
      <c r="F280" s="248">
        <f t="shared" si="5"/>
        <v>41111</v>
      </c>
      <c r="G280" s="257">
        <v>5771.3</v>
      </c>
      <c r="H280" s="253">
        <v>430</v>
      </c>
      <c r="I280" s="253" t="s">
        <v>1319</v>
      </c>
      <c r="J280" s="256"/>
    </row>
    <row r="281" spans="1:10">
      <c r="A281" s="244">
        <v>3735</v>
      </c>
      <c r="B281" s="245" t="s">
        <v>2122</v>
      </c>
      <c r="C281" s="254" t="s">
        <v>16961</v>
      </c>
      <c r="D281" s="253" t="s">
        <v>4960</v>
      </c>
      <c r="E281" s="255">
        <v>41103</v>
      </c>
      <c r="F281" s="248">
        <f t="shared" si="5"/>
        <v>41134</v>
      </c>
      <c r="G281" s="257">
        <v>5771.3</v>
      </c>
      <c r="H281" s="253">
        <v>442</v>
      </c>
      <c r="I281" s="253" t="s">
        <v>1319</v>
      </c>
      <c r="J281" s="256"/>
    </row>
    <row r="282" spans="1:10">
      <c r="A282" s="244">
        <v>3740</v>
      </c>
      <c r="B282" s="245" t="s">
        <v>2122</v>
      </c>
      <c r="C282" s="254" t="s">
        <v>16962</v>
      </c>
      <c r="D282" s="253" t="s">
        <v>4781</v>
      </c>
      <c r="E282" s="255">
        <v>41103</v>
      </c>
      <c r="F282" s="248">
        <f t="shared" si="5"/>
        <v>41134</v>
      </c>
      <c r="G282" s="257">
        <v>5771.3</v>
      </c>
      <c r="H282" s="253">
        <f>H281</f>
        <v>442</v>
      </c>
      <c r="I282" s="253" t="s">
        <v>1319</v>
      </c>
      <c r="J282" s="256"/>
    </row>
    <row r="283" spans="1:10">
      <c r="A283" s="244">
        <v>3738</v>
      </c>
      <c r="B283" s="245" t="s">
        <v>2122</v>
      </c>
      <c r="C283" s="254" t="s">
        <v>16963</v>
      </c>
      <c r="D283" s="253" t="s">
        <v>4963</v>
      </c>
      <c r="E283" s="255">
        <v>41107</v>
      </c>
      <c r="F283" s="248">
        <f t="shared" si="5"/>
        <v>41138</v>
      </c>
      <c r="G283" s="257">
        <v>5771.3</v>
      </c>
      <c r="H283" s="253">
        <f>H281</f>
        <v>442</v>
      </c>
      <c r="I283" s="253" t="s">
        <v>1319</v>
      </c>
      <c r="J283" s="256"/>
    </row>
    <row r="284" spans="1:10">
      <c r="A284" s="244">
        <v>3737</v>
      </c>
      <c r="B284" s="245" t="s">
        <v>2122</v>
      </c>
      <c r="C284" s="254" t="s">
        <v>16964</v>
      </c>
      <c r="D284" s="253" t="s">
        <v>4782</v>
      </c>
      <c r="E284" s="255">
        <v>41107</v>
      </c>
      <c r="F284" s="248">
        <f t="shared" si="5"/>
        <v>41138</v>
      </c>
      <c r="G284" s="257">
        <v>5771.3</v>
      </c>
      <c r="H284" s="253">
        <f>H281</f>
        <v>442</v>
      </c>
      <c r="I284" s="253" t="s">
        <v>1319</v>
      </c>
      <c r="J284" s="256"/>
    </row>
    <row r="285" spans="1:10">
      <c r="A285" s="244">
        <v>3733</v>
      </c>
      <c r="B285" s="245" t="s">
        <v>2122</v>
      </c>
      <c r="C285" s="254" t="s">
        <v>16965</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16966</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16967</v>
      </c>
      <c r="D292" s="253" t="s">
        <v>4934</v>
      </c>
      <c r="E292" s="255">
        <v>41107</v>
      </c>
      <c r="F292" s="248">
        <f t="shared" si="5"/>
        <v>41138</v>
      </c>
      <c r="G292" s="257">
        <v>5771.3</v>
      </c>
      <c r="H292" s="253">
        <f t="shared" si="6"/>
        <v>443</v>
      </c>
      <c r="I292" s="253" t="s">
        <v>1319</v>
      </c>
      <c r="J292" s="256"/>
    </row>
    <row r="293" spans="1:10">
      <c r="A293" s="244">
        <v>3632</v>
      </c>
      <c r="B293" s="245" t="s">
        <v>3212</v>
      </c>
      <c r="C293" s="254" t="s">
        <v>16968</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16969</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16970</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16971</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16972</v>
      </c>
      <c r="D325" s="253" t="s">
        <v>4446</v>
      </c>
      <c r="E325" s="255">
        <v>41106</v>
      </c>
      <c r="F325" s="248">
        <f t="shared" si="8"/>
        <v>41137</v>
      </c>
      <c r="G325" s="257">
        <v>5771.3</v>
      </c>
      <c r="H325" s="253">
        <v>453</v>
      </c>
      <c r="I325" s="253" t="s">
        <v>1319</v>
      </c>
      <c r="J325" s="256"/>
    </row>
    <row r="326" spans="1:10">
      <c r="A326" s="244" t="s">
        <v>910</v>
      </c>
      <c r="B326" s="245" t="s">
        <v>928</v>
      </c>
      <c r="C326" s="254" t="s">
        <v>16973</v>
      </c>
      <c r="D326" s="253" t="s">
        <v>5268</v>
      </c>
      <c r="E326" s="255">
        <v>41116</v>
      </c>
      <c r="F326" s="248">
        <f t="shared" si="8"/>
        <v>41147</v>
      </c>
      <c r="G326" s="257">
        <v>5771.3</v>
      </c>
      <c r="H326" s="253">
        <v>454</v>
      </c>
      <c r="I326" s="253" t="s">
        <v>1319</v>
      </c>
      <c r="J326" s="256"/>
    </row>
    <row r="327" spans="1:10">
      <c r="A327" s="244" t="s">
        <v>2150</v>
      </c>
      <c r="B327" s="245" t="s">
        <v>2151</v>
      </c>
      <c r="C327" s="254" t="s">
        <v>16974</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16975</v>
      </c>
      <c r="D329" s="253" t="s">
        <v>5234</v>
      </c>
      <c r="E329" s="255">
        <v>41116</v>
      </c>
      <c r="F329" s="248">
        <f t="shared" si="8"/>
        <v>41147</v>
      </c>
      <c r="G329" s="257">
        <v>5771.3</v>
      </c>
      <c r="H329" s="253">
        <v>457</v>
      </c>
      <c r="I329" s="253" t="s">
        <v>1319</v>
      </c>
      <c r="J329" s="256"/>
    </row>
    <row r="330" spans="1:10">
      <c r="A330" s="244" t="s">
        <v>16976</v>
      </c>
      <c r="B330" s="245" t="s">
        <v>1043</v>
      </c>
      <c r="C330" s="254" t="s">
        <v>16977</v>
      </c>
      <c r="D330" s="253" t="s">
        <v>4165</v>
      </c>
      <c r="E330" s="255">
        <v>41094</v>
      </c>
      <c r="F330" s="248">
        <f t="shared" si="8"/>
        <v>41125</v>
      </c>
      <c r="G330" s="257">
        <v>5771.3</v>
      </c>
      <c r="H330" s="253">
        <v>458</v>
      </c>
      <c r="I330" s="253" t="s">
        <v>1319</v>
      </c>
      <c r="J330" s="256"/>
    </row>
    <row r="331" spans="1:10">
      <c r="A331" s="244" t="s">
        <v>911</v>
      </c>
      <c r="B331" s="245" t="s">
        <v>929</v>
      </c>
      <c r="C331" s="254" t="s">
        <v>16978</v>
      </c>
      <c r="D331" s="253" t="s">
        <v>5083</v>
      </c>
      <c r="E331" s="255">
        <v>41108</v>
      </c>
      <c r="F331" s="248">
        <f t="shared" si="8"/>
        <v>41139</v>
      </c>
      <c r="G331" s="257">
        <v>5771.3</v>
      </c>
      <c r="H331" s="253">
        <v>459</v>
      </c>
      <c r="I331" s="253" t="s">
        <v>1319</v>
      </c>
      <c r="J331" s="256"/>
    </row>
    <row r="332" spans="1:10">
      <c r="A332" s="244" t="s">
        <v>1169</v>
      </c>
      <c r="B332" s="245" t="s">
        <v>1096</v>
      </c>
      <c r="C332" s="254" t="s">
        <v>16979</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16980</v>
      </c>
      <c r="B335" s="245" t="s">
        <v>2929</v>
      </c>
      <c r="C335" s="254" t="s">
        <v>16981</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16982</v>
      </c>
      <c r="D339" s="253" t="s">
        <v>4948</v>
      </c>
      <c r="E339" s="255">
        <v>41103</v>
      </c>
      <c r="F339" s="248">
        <f t="shared" si="8"/>
        <v>41134</v>
      </c>
      <c r="G339" s="257">
        <v>5771.3</v>
      </c>
      <c r="H339" s="253">
        <v>467</v>
      </c>
      <c r="I339" s="253" t="s">
        <v>1551</v>
      </c>
      <c r="J339" s="256"/>
    </row>
    <row r="340" spans="1:10">
      <c r="A340" s="244">
        <v>3763</v>
      </c>
      <c r="B340" s="245" t="s">
        <v>3451</v>
      </c>
      <c r="C340" s="254" t="s">
        <v>16983</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16984</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16985</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16986</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16987</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16988</v>
      </c>
      <c r="D353" s="253" t="s">
        <v>5363</v>
      </c>
      <c r="E353" s="255">
        <v>41117</v>
      </c>
      <c r="F353" s="248">
        <f t="shared" si="8"/>
        <v>41148</v>
      </c>
      <c r="G353" s="257">
        <v>5771.3</v>
      </c>
      <c r="H353" s="253">
        <v>475</v>
      </c>
      <c r="I353" s="253" t="s">
        <v>1319</v>
      </c>
      <c r="J353" s="256"/>
    </row>
    <row r="354" spans="1:10">
      <c r="A354" s="244">
        <v>3782</v>
      </c>
      <c r="B354" s="245" t="s">
        <v>3768</v>
      </c>
      <c r="C354" s="254" t="s">
        <v>16989</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16990</v>
      </c>
      <c r="D358" s="253" t="s">
        <v>5088</v>
      </c>
      <c r="E358" s="255">
        <v>41108</v>
      </c>
      <c r="F358" s="248">
        <f t="shared" si="8"/>
        <v>41139</v>
      </c>
      <c r="G358" s="257">
        <v>5771.3</v>
      </c>
      <c r="H358" s="253">
        <v>480</v>
      </c>
      <c r="I358" s="253" t="s">
        <v>1319</v>
      </c>
      <c r="J358" s="256"/>
    </row>
    <row r="359" spans="1:10">
      <c r="A359" s="244" t="s">
        <v>918</v>
      </c>
      <c r="B359" s="245" t="s">
        <v>935</v>
      </c>
      <c r="C359" s="254" t="s">
        <v>16991</v>
      </c>
      <c r="D359" s="253" t="s">
        <v>5147</v>
      </c>
      <c r="E359" s="255">
        <v>41114</v>
      </c>
      <c r="F359" s="248">
        <f t="shared" si="8"/>
        <v>41145</v>
      </c>
      <c r="G359" s="257">
        <v>5771.3</v>
      </c>
      <c r="H359" s="253">
        <v>481</v>
      </c>
      <c r="I359" s="253" t="s">
        <v>1319</v>
      </c>
      <c r="J359" s="256"/>
    </row>
    <row r="360" spans="1:10">
      <c r="A360" s="244" t="s">
        <v>837</v>
      </c>
      <c r="B360" s="245" t="s">
        <v>838</v>
      </c>
      <c r="C360" s="254" t="s">
        <v>16992</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16993</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16994</v>
      </c>
      <c r="D368" s="253" t="s">
        <v>4166</v>
      </c>
      <c r="E368" s="255">
        <v>41108</v>
      </c>
      <c r="F368" s="248">
        <f t="shared" si="8"/>
        <v>41139</v>
      </c>
      <c r="G368" s="257">
        <v>5771.3</v>
      </c>
      <c r="H368" s="253">
        <f>H367</f>
        <v>486</v>
      </c>
      <c r="I368" s="253" t="s">
        <v>1319</v>
      </c>
      <c r="J368" s="256"/>
    </row>
    <row r="369" spans="1:10">
      <c r="A369" s="244" t="s">
        <v>1149</v>
      </c>
      <c r="B369" s="245" t="s">
        <v>1083</v>
      </c>
      <c r="C369" s="254" t="s">
        <v>16995</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16996</v>
      </c>
      <c r="D372" s="253" t="s">
        <v>4944</v>
      </c>
      <c r="E372" s="255">
        <v>41103</v>
      </c>
      <c r="F372" s="248">
        <f t="shared" si="8"/>
        <v>41134</v>
      </c>
      <c r="G372" s="257">
        <v>5771.3</v>
      </c>
      <c r="H372" s="253">
        <v>490</v>
      </c>
      <c r="I372" s="253" t="s">
        <v>1551</v>
      </c>
      <c r="J372" s="256"/>
    </row>
    <row r="373" spans="1:10">
      <c r="A373" s="244" t="s">
        <v>984</v>
      </c>
      <c r="B373" s="245" t="s">
        <v>983</v>
      </c>
      <c r="C373" s="254" t="s">
        <v>16997</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16998</v>
      </c>
      <c r="B375" s="245" t="s">
        <v>3312</v>
      </c>
      <c r="C375" s="254" t="s">
        <v>16999</v>
      </c>
      <c r="D375" s="253" t="s">
        <v>4169</v>
      </c>
      <c r="E375" s="255">
        <v>41092</v>
      </c>
      <c r="F375" s="248">
        <f t="shared" si="8"/>
        <v>41123</v>
      </c>
      <c r="G375" s="257">
        <v>5771.3</v>
      </c>
      <c r="H375" s="253">
        <v>493</v>
      </c>
      <c r="I375" s="253" t="s">
        <v>1551</v>
      </c>
      <c r="J375" s="256"/>
    </row>
    <row r="376" spans="1:10">
      <c r="A376" s="244" t="s">
        <v>841</v>
      </c>
      <c r="B376" s="245" t="s">
        <v>842</v>
      </c>
      <c r="C376" s="254" t="s">
        <v>17000</v>
      </c>
      <c r="D376" s="253" t="s">
        <v>4989</v>
      </c>
      <c r="E376" s="255">
        <v>41107</v>
      </c>
      <c r="F376" s="248">
        <f t="shared" si="8"/>
        <v>41138</v>
      </c>
      <c r="G376" s="257">
        <v>5771.3</v>
      </c>
      <c r="H376" s="253">
        <v>494</v>
      </c>
      <c r="I376" s="253" t="s">
        <v>1319</v>
      </c>
      <c r="J376" s="256"/>
    </row>
    <row r="377" spans="1:10">
      <c r="A377" s="244" t="s">
        <v>1173</v>
      </c>
      <c r="B377" s="245" t="s">
        <v>1099</v>
      </c>
      <c r="C377" s="254" t="s">
        <v>17001</v>
      </c>
      <c r="D377" s="253" t="s">
        <v>5150</v>
      </c>
      <c r="E377" s="255">
        <v>41116</v>
      </c>
      <c r="F377" s="248">
        <f t="shared" si="8"/>
        <v>41147</v>
      </c>
      <c r="G377" s="257">
        <v>5771.3</v>
      </c>
      <c r="H377" s="253">
        <v>495</v>
      </c>
      <c r="I377" s="253" t="s">
        <v>1319</v>
      </c>
      <c r="J377" s="256"/>
    </row>
    <row r="378" spans="1:10">
      <c r="A378" s="244" t="s">
        <v>17002</v>
      </c>
      <c r="B378" s="245" t="s">
        <v>844</v>
      </c>
      <c r="C378" s="254" t="s">
        <v>17003</v>
      </c>
      <c r="D378" s="253" t="s">
        <v>4342</v>
      </c>
      <c r="E378" s="255">
        <v>41094</v>
      </c>
      <c r="F378" s="248">
        <f t="shared" si="8"/>
        <v>41125</v>
      </c>
      <c r="G378" s="257">
        <v>5771.3</v>
      </c>
      <c r="H378" s="253">
        <v>496</v>
      </c>
      <c r="I378" s="253" t="s">
        <v>1319</v>
      </c>
      <c r="J378" s="256"/>
    </row>
    <row r="379" spans="1:10">
      <c r="A379" s="244" t="s">
        <v>737</v>
      </c>
      <c r="B379" s="245" t="s">
        <v>738</v>
      </c>
      <c r="C379" s="254" t="s">
        <v>17004</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17005</v>
      </c>
      <c r="B381" s="245" t="s">
        <v>3271</v>
      </c>
      <c r="C381" s="254" t="s">
        <v>17006</v>
      </c>
      <c r="D381" s="253" t="s">
        <v>4645</v>
      </c>
      <c r="E381" s="255">
        <v>41093</v>
      </c>
      <c r="F381" s="248">
        <f t="shared" si="8"/>
        <v>41124</v>
      </c>
      <c r="G381" s="257">
        <v>5771.3</v>
      </c>
      <c r="H381" s="253">
        <v>499</v>
      </c>
      <c r="I381" s="253" t="s">
        <v>1551</v>
      </c>
      <c r="J381" s="256"/>
    </row>
    <row r="382" spans="1:10">
      <c r="A382" s="244">
        <v>3599</v>
      </c>
      <c r="B382" s="245" t="s">
        <v>3274</v>
      </c>
      <c r="C382" s="254" t="s">
        <v>17007</v>
      </c>
      <c r="D382" s="253" t="s">
        <v>4648</v>
      </c>
      <c r="E382" s="255">
        <v>41103</v>
      </c>
      <c r="F382" s="248">
        <f t="shared" si="8"/>
        <v>41134</v>
      </c>
      <c r="G382" s="257">
        <v>5771.3</v>
      </c>
      <c r="H382" s="253">
        <v>501</v>
      </c>
      <c r="I382" s="253" t="s">
        <v>1551</v>
      </c>
      <c r="J382" s="256"/>
    </row>
    <row r="383" spans="1:10">
      <c r="A383" s="244" t="s">
        <v>751</v>
      </c>
      <c r="B383" s="245" t="s">
        <v>752</v>
      </c>
      <c r="C383" s="254" t="s">
        <v>17008</v>
      </c>
      <c r="D383" s="253" t="s">
        <v>4987</v>
      </c>
      <c r="E383" s="255">
        <v>41109</v>
      </c>
      <c r="F383" s="248">
        <f t="shared" si="8"/>
        <v>41140</v>
      </c>
      <c r="G383" s="257">
        <v>5771.3</v>
      </c>
      <c r="H383" s="253">
        <v>501</v>
      </c>
      <c r="I383" s="253" t="s">
        <v>1319</v>
      </c>
      <c r="J383" s="256"/>
    </row>
    <row r="384" spans="1:10">
      <c r="A384" s="244" t="s">
        <v>711</v>
      </c>
      <c r="B384" s="245" t="s">
        <v>712</v>
      </c>
      <c r="C384" s="254" t="s">
        <v>17009</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17010</v>
      </c>
      <c r="B388" s="245" t="s">
        <v>3287</v>
      </c>
      <c r="C388" s="254" t="s">
        <v>17011</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17012</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17013</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17014</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17015</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17016</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17017</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17018</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17019</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17020</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17021</v>
      </c>
      <c r="D450" s="253" t="s">
        <v>6500</v>
      </c>
      <c r="E450" s="255">
        <v>41145</v>
      </c>
      <c r="F450" s="248">
        <f t="shared" si="10"/>
        <v>41176</v>
      </c>
      <c r="G450" s="257">
        <v>5771.3</v>
      </c>
      <c r="H450" s="253">
        <f>H449+1</f>
        <v>537</v>
      </c>
      <c r="I450" s="253" t="s">
        <v>1319</v>
      </c>
      <c r="J450" s="256"/>
    </row>
    <row r="451" spans="1:10">
      <c r="A451" s="244" t="s">
        <v>2039</v>
      </c>
      <c r="B451" s="245" t="s">
        <v>2052</v>
      </c>
      <c r="C451" s="254" t="s">
        <v>17022</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17023</v>
      </c>
      <c r="D459" s="253" t="s">
        <v>5670</v>
      </c>
      <c r="E459" s="255">
        <v>41129</v>
      </c>
      <c r="F459" s="248">
        <f t="shared" si="13"/>
        <v>41160</v>
      </c>
      <c r="G459" s="257">
        <v>5771.3</v>
      </c>
      <c r="H459" s="253">
        <f t="shared" si="14"/>
        <v>541</v>
      </c>
      <c r="I459" s="253" t="s">
        <v>1319</v>
      </c>
      <c r="J459" s="256"/>
    </row>
    <row r="460" spans="1:10">
      <c r="A460" s="244" t="s">
        <v>2185</v>
      </c>
      <c r="B460" s="245" t="s">
        <v>4049</v>
      </c>
      <c r="C460" s="254" t="s">
        <v>17024</v>
      </c>
      <c r="D460" s="253" t="s">
        <v>5812</v>
      </c>
      <c r="E460" s="255">
        <v>41129</v>
      </c>
      <c r="F460" s="248">
        <f t="shared" si="13"/>
        <v>41160</v>
      </c>
      <c r="G460" s="257">
        <v>5771.3</v>
      </c>
      <c r="H460" s="253">
        <f t="shared" si="14"/>
        <v>542</v>
      </c>
      <c r="I460" s="253" t="s">
        <v>1319</v>
      </c>
      <c r="J460" s="256"/>
    </row>
    <row r="461" spans="1:10">
      <c r="A461" s="244" t="s">
        <v>1156</v>
      </c>
      <c r="B461" s="245" t="s">
        <v>1894</v>
      </c>
      <c r="C461" s="253" t="s">
        <v>17025</v>
      </c>
      <c r="D461" s="253" t="s">
        <v>5808</v>
      </c>
      <c r="E461" s="255">
        <v>41143</v>
      </c>
      <c r="F461" s="248">
        <f t="shared" si="13"/>
        <v>41174</v>
      </c>
      <c r="G461" s="257">
        <v>5771.3</v>
      </c>
      <c r="H461" s="253">
        <f t="shared" si="14"/>
        <v>543</v>
      </c>
      <c r="I461" s="253" t="s">
        <v>1319</v>
      </c>
      <c r="J461" s="256"/>
    </row>
    <row r="462" spans="1:10">
      <c r="A462" s="244" t="s">
        <v>1032</v>
      </c>
      <c r="B462" s="245" t="s">
        <v>1033</v>
      </c>
      <c r="C462" s="254" t="s">
        <v>16702</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17026</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17027</v>
      </c>
      <c r="E472" s="255">
        <v>41151</v>
      </c>
      <c r="F472" s="248">
        <f t="shared" si="13"/>
        <v>41182</v>
      </c>
      <c r="G472" s="257">
        <v>5771.3</v>
      </c>
      <c r="H472" s="253">
        <f>H471+1</f>
        <v>551</v>
      </c>
      <c r="I472" s="253" t="s">
        <v>1319</v>
      </c>
      <c r="J472" s="256"/>
    </row>
    <row r="473" spans="1:10">
      <c r="A473" s="244">
        <v>3452</v>
      </c>
      <c r="B473" s="245" t="s">
        <v>2929</v>
      </c>
      <c r="C473" s="254" t="s">
        <v>17028</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17029</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17030</v>
      </c>
      <c r="D484" s="253" t="s">
        <v>5237</v>
      </c>
      <c r="E484" s="255">
        <v>41135</v>
      </c>
      <c r="F484" s="248">
        <f t="shared" si="13"/>
        <v>41166</v>
      </c>
      <c r="G484" s="257">
        <v>5771.3</v>
      </c>
      <c r="H484" s="253">
        <f>H483+1</f>
        <v>559</v>
      </c>
      <c r="I484" s="253" t="s">
        <v>1319</v>
      </c>
      <c r="J484" s="256"/>
    </row>
    <row r="485" spans="1:10">
      <c r="A485" s="244" t="s">
        <v>1154</v>
      </c>
      <c r="B485" s="245" t="s">
        <v>1086</v>
      </c>
      <c r="C485" s="254" t="s">
        <v>17031</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17032</v>
      </c>
      <c r="D506" s="253" t="s">
        <v>5313</v>
      </c>
      <c r="E506" s="255">
        <v>41123</v>
      </c>
      <c r="F506" s="248">
        <f t="shared" si="13"/>
        <v>41154</v>
      </c>
      <c r="G506" s="257">
        <v>5771.3</v>
      </c>
      <c r="H506" s="253">
        <f>H505+1</f>
        <v>564</v>
      </c>
      <c r="I506" s="253" t="s">
        <v>1319</v>
      </c>
      <c r="J506" s="256"/>
    </row>
    <row r="507" spans="1:10">
      <c r="A507" s="244">
        <v>3558</v>
      </c>
      <c r="B507" s="245" t="s">
        <v>3095</v>
      </c>
      <c r="C507" s="254" t="s">
        <v>17033</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17034</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17035</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17036</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17037</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17038</v>
      </c>
      <c r="D535" s="253" t="s">
        <v>5771</v>
      </c>
      <c r="E535" s="255">
        <v>41128</v>
      </c>
      <c r="F535" s="248">
        <f t="shared" si="17"/>
        <v>41159</v>
      </c>
      <c r="G535" s="257">
        <v>5771.3</v>
      </c>
      <c r="H535" s="253">
        <f>H534</f>
        <v>571</v>
      </c>
      <c r="I535" s="253" t="s">
        <v>1319</v>
      </c>
      <c r="J535" s="256"/>
    </row>
    <row r="536" spans="1:10">
      <c r="A536" s="244" t="s">
        <v>1158</v>
      </c>
      <c r="B536" s="245" t="s">
        <v>1089</v>
      </c>
      <c r="C536" s="254" t="s">
        <v>17039</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17040</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17041</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17042</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17043</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17044</v>
      </c>
      <c r="D551" s="253" t="s">
        <v>5232</v>
      </c>
      <c r="E551" s="255">
        <v>41131</v>
      </c>
      <c r="F551" s="248">
        <f t="shared" si="17"/>
        <v>41162</v>
      </c>
      <c r="G551" s="257">
        <v>5771.3</v>
      </c>
      <c r="H551" s="253">
        <f t="shared" si="18"/>
        <v>587</v>
      </c>
      <c r="I551" s="253" t="s">
        <v>1319</v>
      </c>
      <c r="J551" s="256"/>
    </row>
    <row r="552" spans="1:10">
      <c r="A552" s="244" t="s">
        <v>1163</v>
      </c>
      <c r="B552" s="245" t="s">
        <v>1093</v>
      </c>
      <c r="C552" s="254" t="s">
        <v>17045</v>
      </c>
      <c r="D552" s="253" t="s">
        <v>6174</v>
      </c>
      <c r="E552" s="255">
        <v>41135</v>
      </c>
      <c r="F552" s="248">
        <f t="shared" si="17"/>
        <v>41166</v>
      </c>
      <c r="G552" s="257">
        <v>5771.3</v>
      </c>
      <c r="H552" s="253">
        <f t="shared" si="18"/>
        <v>588</v>
      </c>
      <c r="I552" s="253" t="s">
        <v>1319</v>
      </c>
      <c r="J552" s="256"/>
    </row>
    <row r="553" spans="1:10">
      <c r="A553" s="244">
        <v>3593</v>
      </c>
      <c r="B553" s="245" t="s">
        <v>3256</v>
      </c>
      <c r="C553" s="254" t="s">
        <v>17046</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17047</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17048</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17049</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17050</v>
      </c>
      <c r="D569" s="253" t="s">
        <v>6258</v>
      </c>
      <c r="E569" s="255">
        <v>41137</v>
      </c>
      <c r="F569" s="248">
        <f t="shared" si="17"/>
        <v>41168</v>
      </c>
      <c r="G569" s="257">
        <v>5771.3</v>
      </c>
      <c r="H569" s="253">
        <f>H568+1</f>
        <v>594</v>
      </c>
      <c r="I569" s="253" t="s">
        <v>1319</v>
      </c>
      <c r="J569" s="256"/>
    </row>
    <row r="570" spans="1:10">
      <c r="A570" s="244" t="s">
        <v>1126</v>
      </c>
      <c r="B570" s="245" t="s">
        <v>1127</v>
      </c>
      <c r="C570" s="254" t="s">
        <v>17051</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17052</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17053</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17054</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17055</v>
      </c>
      <c r="D582" s="253" t="s">
        <v>5966</v>
      </c>
      <c r="E582" s="255">
        <v>41135</v>
      </c>
      <c r="F582" s="248">
        <f t="shared" si="21"/>
        <v>41166</v>
      </c>
      <c r="G582" s="257">
        <v>5771.3</v>
      </c>
      <c r="H582" s="253">
        <f t="shared" si="22"/>
        <v>600</v>
      </c>
      <c r="I582" s="253" t="s">
        <v>1319</v>
      </c>
      <c r="J582" s="256"/>
    </row>
    <row r="583" spans="1:10">
      <c r="A583" s="244" t="s">
        <v>1167</v>
      </c>
      <c r="B583" s="245" t="s">
        <v>1095</v>
      </c>
      <c r="C583" s="254" t="s">
        <v>17056</v>
      </c>
      <c r="D583" s="253" t="s">
        <v>5662</v>
      </c>
      <c r="E583" s="255">
        <v>41128</v>
      </c>
      <c r="F583" s="248">
        <f t="shared" si="21"/>
        <v>41159</v>
      </c>
      <c r="G583" s="257">
        <v>5771.3</v>
      </c>
      <c r="H583" s="253">
        <f t="shared" si="22"/>
        <v>601</v>
      </c>
      <c r="I583" s="253" t="s">
        <v>1319</v>
      </c>
      <c r="J583" s="256"/>
    </row>
    <row r="584" spans="1:10">
      <c r="A584" s="244" t="s">
        <v>813</v>
      </c>
      <c r="B584" s="245" t="s">
        <v>814</v>
      </c>
      <c r="C584" s="254" t="s">
        <v>17057</v>
      </c>
      <c r="D584" s="253" t="s">
        <v>5658</v>
      </c>
      <c r="E584" s="255">
        <v>41122</v>
      </c>
      <c r="F584" s="248">
        <f t="shared" si="21"/>
        <v>41153</v>
      </c>
      <c r="G584" s="257">
        <v>5771.3</v>
      </c>
      <c r="H584" s="253">
        <f t="shared" si="22"/>
        <v>602</v>
      </c>
      <c r="I584" s="253" t="s">
        <v>1319</v>
      </c>
      <c r="J584" s="256"/>
    </row>
    <row r="585" spans="1:10">
      <c r="A585" s="244" t="s">
        <v>713</v>
      </c>
      <c r="B585" s="245" t="s">
        <v>714</v>
      </c>
      <c r="C585" s="254" t="s">
        <v>17058</v>
      </c>
      <c r="D585" s="253" t="s">
        <v>5541</v>
      </c>
      <c r="E585" s="255">
        <v>41124</v>
      </c>
      <c r="F585" s="248">
        <f t="shared" si="21"/>
        <v>41155</v>
      </c>
      <c r="G585" s="257">
        <v>5771.3</v>
      </c>
      <c r="H585" s="253">
        <f t="shared" si="22"/>
        <v>603</v>
      </c>
      <c r="I585" s="253" t="s">
        <v>1319</v>
      </c>
      <c r="J585" s="256"/>
    </row>
    <row r="586" spans="1:10">
      <c r="A586" s="244" t="s">
        <v>1150</v>
      </c>
      <c r="B586" s="245" t="s">
        <v>1084</v>
      </c>
      <c r="C586" s="254" t="s">
        <v>17059</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17060</v>
      </c>
      <c r="D588" s="261" t="s">
        <v>7196</v>
      </c>
      <c r="E588" s="262">
        <v>41165</v>
      </c>
      <c r="F588" s="248">
        <f t="shared" si="21"/>
        <v>41196</v>
      </c>
      <c r="G588" s="263">
        <v>5771.3</v>
      </c>
      <c r="H588" s="261">
        <v>616</v>
      </c>
      <c r="I588" s="261" t="s">
        <v>622</v>
      </c>
      <c r="J588" s="264"/>
    </row>
    <row r="589" spans="1:10">
      <c r="A589" s="258" t="s">
        <v>2045</v>
      </c>
      <c r="B589" s="259" t="s">
        <v>2057</v>
      </c>
      <c r="C589" s="260" t="s">
        <v>17061</v>
      </c>
      <c r="D589" s="261" t="s">
        <v>7400</v>
      </c>
      <c r="E589" s="262">
        <v>41169</v>
      </c>
      <c r="F589" s="248">
        <f t="shared" si="21"/>
        <v>41200</v>
      </c>
      <c r="G589" s="263">
        <v>5771.3</v>
      </c>
      <c r="H589" s="261">
        <v>617</v>
      </c>
      <c r="I589" s="261" t="s">
        <v>455</v>
      </c>
      <c r="J589" s="264"/>
    </row>
    <row r="590" spans="1:10">
      <c r="A590" s="258" t="s">
        <v>1141</v>
      </c>
      <c r="B590" s="259" t="s">
        <v>1078</v>
      </c>
      <c r="C590" s="260" t="s">
        <v>17062</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17063</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17064</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11149</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17065</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11174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17066</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17067</v>
      </c>
      <c r="E627" s="262">
        <v>41172</v>
      </c>
      <c r="F627" s="248">
        <f t="shared" si="21"/>
        <v>41203</v>
      </c>
      <c r="G627" s="263">
        <v>5771.3</v>
      </c>
      <c r="H627" s="261">
        <v>636</v>
      </c>
      <c r="I627" s="261" t="s">
        <v>455</v>
      </c>
      <c r="J627" s="264"/>
    </row>
    <row r="628" spans="1:10">
      <c r="A628" s="258">
        <v>3999</v>
      </c>
      <c r="B628" s="259" t="s">
        <v>1672</v>
      </c>
      <c r="C628" s="260" t="s">
        <v>17068</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17069</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17070</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17071</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11190</v>
      </c>
      <c r="E681" s="262">
        <v>41170</v>
      </c>
      <c r="F681" s="248">
        <f t="shared" si="23"/>
        <v>41201</v>
      </c>
      <c r="G681" s="263">
        <v>5771.3</v>
      </c>
      <c r="H681" s="261">
        <v>648</v>
      </c>
      <c r="I681" s="261" t="s">
        <v>455</v>
      </c>
      <c r="J681" s="264"/>
    </row>
    <row r="682" spans="1:10">
      <c r="A682" s="258">
        <v>4219</v>
      </c>
      <c r="B682" s="259" t="s">
        <v>4764</v>
      </c>
      <c r="C682" s="260">
        <v>4219</v>
      </c>
      <c r="D682" s="261" t="s">
        <v>11193</v>
      </c>
      <c r="E682" s="262">
        <v>41171</v>
      </c>
      <c r="F682" s="248">
        <f t="shared" si="23"/>
        <v>41202</v>
      </c>
      <c r="G682" s="263">
        <v>5771.3</v>
      </c>
      <c r="H682" s="261">
        <v>648</v>
      </c>
      <c r="I682" s="261" t="s">
        <v>455</v>
      </c>
      <c r="J682" s="264"/>
    </row>
    <row r="683" spans="1:10">
      <c r="A683" s="258">
        <v>4222</v>
      </c>
      <c r="B683" s="259" t="s">
        <v>4764</v>
      </c>
      <c r="C683" s="260">
        <v>4222</v>
      </c>
      <c r="D683" s="261" t="s">
        <v>11196</v>
      </c>
      <c r="E683" s="262">
        <v>41170</v>
      </c>
      <c r="F683" s="248">
        <f t="shared" si="23"/>
        <v>41201</v>
      </c>
      <c r="G683" s="263">
        <v>5771.3</v>
      </c>
      <c r="H683" s="261">
        <v>648</v>
      </c>
      <c r="I683" s="261" t="s">
        <v>455</v>
      </c>
      <c r="J683" s="264"/>
    </row>
    <row r="684" spans="1:10">
      <c r="A684" s="258">
        <v>4228</v>
      </c>
      <c r="B684" s="259" t="s">
        <v>4764</v>
      </c>
      <c r="C684" s="260">
        <v>4228</v>
      </c>
      <c r="D684" s="261" t="s">
        <v>11199</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17072</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17073</v>
      </c>
      <c r="D716" s="261" t="s">
        <v>7198</v>
      </c>
      <c r="E716" s="262">
        <v>41169</v>
      </c>
      <c r="F716" s="248">
        <f t="shared" si="24"/>
        <v>41200</v>
      </c>
      <c r="G716" s="263">
        <v>5771.3</v>
      </c>
      <c r="H716" s="261">
        <v>660</v>
      </c>
      <c r="I716" s="261" t="s">
        <v>455</v>
      </c>
      <c r="J716" s="264"/>
    </row>
    <row r="717" spans="1:10">
      <c r="A717" s="258" t="s">
        <v>1144</v>
      </c>
      <c r="B717" s="259" t="s">
        <v>1081</v>
      </c>
      <c r="C717" s="260" t="s">
        <v>17074</v>
      </c>
      <c r="D717" s="261" t="s">
        <v>7395</v>
      </c>
      <c r="E717" s="262">
        <v>41169</v>
      </c>
      <c r="F717" s="248">
        <f t="shared" si="24"/>
        <v>41200</v>
      </c>
      <c r="G717" s="263">
        <v>5771.3</v>
      </c>
      <c r="H717" s="261">
        <v>661</v>
      </c>
      <c r="I717" s="261" t="s">
        <v>455</v>
      </c>
      <c r="J717" s="264"/>
    </row>
    <row r="718" spans="1:10">
      <c r="A718" s="258" t="s">
        <v>1124</v>
      </c>
      <c r="B718" s="259" t="s">
        <v>1125</v>
      </c>
      <c r="C718" s="260" t="s">
        <v>17075</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17076</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17077</v>
      </c>
      <c r="D730" s="259" t="s">
        <v>7526</v>
      </c>
      <c r="E730" s="266">
        <v>41171</v>
      </c>
      <c r="F730" s="248">
        <f t="shared" si="24"/>
        <v>41202</v>
      </c>
      <c r="G730" s="267">
        <v>5771.3</v>
      </c>
      <c r="H730" s="259">
        <v>670</v>
      </c>
      <c r="I730" s="259" t="s">
        <v>455</v>
      </c>
      <c r="J730" s="259"/>
    </row>
    <row r="731" spans="1:10">
      <c r="A731" s="259" t="s">
        <v>839</v>
      </c>
      <c r="B731" s="259" t="s">
        <v>840</v>
      </c>
      <c r="C731" s="265" t="s">
        <v>17078</v>
      </c>
      <c r="D731" s="259" t="s">
        <v>7833</v>
      </c>
      <c r="E731" s="266">
        <v>41180</v>
      </c>
      <c r="F731" s="248">
        <f t="shared" si="24"/>
        <v>41211</v>
      </c>
      <c r="G731" s="267">
        <v>5771.3</v>
      </c>
      <c r="H731" s="259">
        <v>671</v>
      </c>
      <c r="I731" s="259" t="s">
        <v>455</v>
      </c>
      <c r="J731" s="259"/>
    </row>
    <row r="732" spans="1:10">
      <c r="A732" s="259">
        <v>3828</v>
      </c>
      <c r="B732" s="259" t="s">
        <v>17079</v>
      </c>
      <c r="C732" s="265" t="s">
        <v>17080</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14666</v>
      </c>
      <c r="E736" s="269">
        <v>41207</v>
      </c>
      <c r="F736" s="248">
        <f t="shared" si="24"/>
        <v>41238</v>
      </c>
      <c r="G736" s="270">
        <v>5771.3</v>
      </c>
      <c r="H736" s="268">
        <f>H735+1</f>
        <v>694</v>
      </c>
      <c r="I736" s="271" t="s">
        <v>622</v>
      </c>
      <c r="J736" s="268" t="s">
        <v>17081</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11136</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11181</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268" t="s">
        <v>10601</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11562</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11837</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11409</v>
      </c>
      <c r="E851" s="247">
        <v>41241</v>
      </c>
      <c r="F851" s="248">
        <f t="shared" si="30"/>
        <v>41272</v>
      </c>
      <c r="G851" s="249">
        <v>6007.12</v>
      </c>
      <c r="H851" s="245">
        <v>750</v>
      </c>
      <c r="I851" s="246" t="s">
        <v>455</v>
      </c>
      <c r="J851" s="245"/>
    </row>
    <row r="852" spans="1:10">
      <c r="A852" s="245">
        <v>4433</v>
      </c>
      <c r="B852" s="245" t="s">
        <v>7270</v>
      </c>
      <c r="C852" s="245">
        <v>4433</v>
      </c>
      <c r="D852" s="245" t="s">
        <v>11413</v>
      </c>
      <c r="E852" s="247">
        <v>41242</v>
      </c>
      <c r="F852" s="248">
        <f t="shared" si="30"/>
        <v>41273</v>
      </c>
      <c r="G852" s="249">
        <v>6007.12</v>
      </c>
      <c r="H852" s="245">
        <v>750</v>
      </c>
      <c r="I852" s="246" t="s">
        <v>455</v>
      </c>
      <c r="J852" s="245"/>
    </row>
    <row r="853" spans="1:10">
      <c r="A853" s="245">
        <v>4502</v>
      </c>
      <c r="B853" s="245" t="s">
        <v>7729</v>
      </c>
      <c r="C853" s="245">
        <v>4502</v>
      </c>
      <c r="D853" s="245" t="s">
        <v>11577</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11597</v>
      </c>
      <c r="E880" s="247">
        <v>41242</v>
      </c>
      <c r="F880" s="248">
        <f t="shared" si="30"/>
        <v>41273</v>
      </c>
      <c r="G880" s="249">
        <v>6007.12</v>
      </c>
      <c r="H880" s="245">
        <v>765</v>
      </c>
      <c r="I880" s="246" t="s">
        <v>455</v>
      </c>
      <c r="J880" s="245"/>
    </row>
    <row r="881" spans="1:10">
      <c r="A881" s="245">
        <v>4518</v>
      </c>
      <c r="B881" s="245" t="s">
        <v>3955</v>
      </c>
      <c r="C881" s="245">
        <v>4518</v>
      </c>
      <c r="D881" s="245" t="s">
        <v>11603</v>
      </c>
      <c r="E881" s="247">
        <v>41242</v>
      </c>
      <c r="F881" s="248">
        <f t="shared" si="30"/>
        <v>41273</v>
      </c>
      <c r="G881" s="249">
        <v>6007.12</v>
      </c>
      <c r="H881" s="245">
        <v>766</v>
      </c>
      <c r="I881" s="246" t="s">
        <v>455</v>
      </c>
      <c r="J881" s="245"/>
    </row>
    <row r="882" spans="1:10">
      <c r="A882" s="245">
        <v>4444</v>
      </c>
      <c r="B882" s="245" t="s">
        <v>4101</v>
      </c>
      <c r="C882" s="245">
        <v>4444</v>
      </c>
      <c r="D882" s="245" t="s">
        <v>11502</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11693</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11699</v>
      </c>
      <c r="E921" s="247">
        <v>41242</v>
      </c>
      <c r="F921" s="248">
        <f t="shared" si="31"/>
        <v>41273</v>
      </c>
      <c r="G921" s="249">
        <v>6007.12</v>
      </c>
      <c r="H921" s="245">
        <v>794</v>
      </c>
      <c r="I921" s="246" t="s">
        <v>455</v>
      </c>
      <c r="J921" s="245"/>
    </row>
    <row r="922" spans="1:10">
      <c r="A922" s="245">
        <v>4578</v>
      </c>
      <c r="B922" s="245" t="s">
        <v>126</v>
      </c>
      <c r="C922" s="245">
        <v>4578</v>
      </c>
      <c r="D922" s="245" t="s">
        <v>11703</v>
      </c>
      <c r="E922" s="247">
        <v>41242</v>
      </c>
      <c r="F922" s="248">
        <f t="shared" si="31"/>
        <v>41273</v>
      </c>
      <c r="G922" s="249">
        <v>6007.12</v>
      </c>
      <c r="H922" s="245">
        <v>794</v>
      </c>
      <c r="I922" s="246" t="s">
        <v>455</v>
      </c>
      <c r="J922" s="245"/>
    </row>
    <row r="923" spans="1:10">
      <c r="A923" s="245">
        <v>4247</v>
      </c>
      <c r="B923" s="245" t="s">
        <v>6563</v>
      </c>
      <c r="C923" s="245">
        <v>4247</v>
      </c>
      <c r="D923" s="245" t="s">
        <v>17590</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17585</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11065</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11759</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11158</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11544</v>
      </c>
      <c r="E967" s="247">
        <v>41243</v>
      </c>
      <c r="F967" s="248">
        <f t="shared" si="32"/>
        <v>41274</v>
      </c>
      <c r="G967" s="249">
        <v>6007.12</v>
      </c>
      <c r="H967" s="245">
        <v>817</v>
      </c>
      <c r="I967" s="246" t="s">
        <v>455</v>
      </c>
      <c r="J967" s="245"/>
    </row>
    <row r="968" spans="1:10">
      <c r="A968" s="245">
        <v>4485</v>
      </c>
      <c r="B968" s="245" t="s">
        <v>7638</v>
      </c>
      <c r="C968" s="245">
        <v>4485</v>
      </c>
      <c r="D968" s="245" t="s">
        <v>11548</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11789</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12174</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12149</v>
      </c>
      <c r="E986" s="273">
        <v>41250</v>
      </c>
      <c r="F986" s="248">
        <f t="shared" si="32"/>
        <v>41281</v>
      </c>
      <c r="G986" s="274">
        <v>6007.12</v>
      </c>
      <c r="H986" s="272">
        <v>837</v>
      </c>
      <c r="I986" s="275" t="s">
        <v>455</v>
      </c>
      <c r="J986" s="272"/>
    </row>
    <row r="987" spans="1:10">
      <c r="A987" s="272">
        <v>4530</v>
      </c>
      <c r="B987" s="272" t="s">
        <v>1868</v>
      </c>
      <c r="C987" s="272">
        <v>4530</v>
      </c>
      <c r="D987" s="272" t="s">
        <v>13230</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12152</v>
      </c>
      <c r="E989" s="273">
        <v>41255</v>
      </c>
      <c r="F989" s="248">
        <f t="shared" si="32"/>
        <v>41286</v>
      </c>
      <c r="G989" s="274">
        <v>6007.12</v>
      </c>
      <c r="H989" s="272">
        <v>840</v>
      </c>
      <c r="I989" s="275" t="s">
        <v>455</v>
      </c>
      <c r="J989" s="272"/>
    </row>
    <row r="990" spans="1:10">
      <c r="A990" s="272">
        <v>4426</v>
      </c>
      <c r="B990" s="272" t="s">
        <v>7288</v>
      </c>
      <c r="C990" s="272">
        <v>4426</v>
      </c>
      <c r="D990" s="272" t="s">
        <v>12797</v>
      </c>
      <c r="E990" s="273">
        <v>41257</v>
      </c>
      <c r="F990" s="248">
        <f t="shared" si="32"/>
        <v>41288</v>
      </c>
      <c r="G990" s="274">
        <v>6007.12</v>
      </c>
      <c r="H990" s="272">
        <v>840</v>
      </c>
      <c r="I990" s="275" t="s">
        <v>455</v>
      </c>
      <c r="J990" s="272"/>
    </row>
    <row r="991" spans="1:10">
      <c r="A991" s="272">
        <v>4416</v>
      </c>
      <c r="B991" s="272" t="s">
        <v>7288</v>
      </c>
      <c r="C991" s="272">
        <v>4416</v>
      </c>
      <c r="D991" s="272" t="s">
        <v>11989</v>
      </c>
      <c r="E991" s="273">
        <v>41249</v>
      </c>
      <c r="F991" s="248">
        <f t="shared" si="32"/>
        <v>41280</v>
      </c>
      <c r="G991" s="274">
        <v>6007.12</v>
      </c>
      <c r="H991" s="272">
        <v>840</v>
      </c>
      <c r="I991" s="275" t="s">
        <v>455</v>
      </c>
      <c r="J991" s="272"/>
    </row>
    <row r="992" spans="1:10">
      <c r="A992" s="272">
        <v>4419</v>
      </c>
      <c r="B992" s="272" t="s">
        <v>7288</v>
      </c>
      <c r="C992" s="272">
        <v>4419</v>
      </c>
      <c r="D992" s="272" t="s">
        <v>12667</v>
      </c>
      <c r="E992" s="273">
        <v>41255</v>
      </c>
      <c r="F992" s="248">
        <f t="shared" si="32"/>
        <v>41286</v>
      </c>
      <c r="G992" s="274">
        <v>6007.12</v>
      </c>
      <c r="H992" s="272">
        <v>840</v>
      </c>
      <c r="I992" s="275" t="s">
        <v>455</v>
      </c>
      <c r="J992" s="272"/>
    </row>
    <row r="993" spans="1:10">
      <c r="A993" s="272">
        <v>4415</v>
      </c>
      <c r="B993" s="272" t="s">
        <v>7288</v>
      </c>
      <c r="C993" s="272">
        <v>4415</v>
      </c>
      <c r="D993" s="272" t="s">
        <v>12154</v>
      </c>
      <c r="E993" s="273">
        <v>41254</v>
      </c>
      <c r="F993" s="248">
        <f t="shared" si="32"/>
        <v>41285</v>
      </c>
      <c r="G993" s="274">
        <v>6007.12</v>
      </c>
      <c r="H993" s="272">
        <v>840</v>
      </c>
      <c r="I993" s="275" t="s">
        <v>455</v>
      </c>
      <c r="J993" s="272"/>
    </row>
    <row r="994" spans="1:10">
      <c r="A994" s="272">
        <v>4431</v>
      </c>
      <c r="B994" s="272" t="s">
        <v>7288</v>
      </c>
      <c r="C994" s="272">
        <v>4431</v>
      </c>
      <c r="D994" s="272" t="s">
        <v>12800</v>
      </c>
      <c r="E994" s="273">
        <v>41257</v>
      </c>
      <c r="F994" s="248">
        <f t="shared" si="32"/>
        <v>41288</v>
      </c>
      <c r="G994" s="274">
        <v>6007.12</v>
      </c>
      <c r="H994" s="272">
        <v>840</v>
      </c>
      <c r="I994" s="275" t="s">
        <v>455</v>
      </c>
      <c r="J994" s="272"/>
    </row>
    <row r="995" spans="1:10">
      <c r="A995" s="272">
        <v>4430</v>
      </c>
      <c r="B995" s="272" t="s">
        <v>7288</v>
      </c>
      <c r="C995" s="272">
        <v>4430</v>
      </c>
      <c r="D995" s="272" t="s">
        <v>12670</v>
      </c>
      <c r="E995" s="273">
        <v>41255</v>
      </c>
      <c r="F995" s="248">
        <f t="shared" si="32"/>
        <v>41286</v>
      </c>
      <c r="G995" s="274">
        <v>6007.12</v>
      </c>
      <c r="H995" s="272">
        <v>840</v>
      </c>
      <c r="I995" s="275" t="s">
        <v>455</v>
      </c>
      <c r="J995" s="272"/>
    </row>
    <row r="996" spans="1:10">
      <c r="A996" s="272">
        <v>4428</v>
      </c>
      <c r="B996" s="272" t="s">
        <v>7288</v>
      </c>
      <c r="C996" s="272">
        <v>4428</v>
      </c>
      <c r="D996" s="272" t="s">
        <v>12157</v>
      </c>
      <c r="E996" s="273">
        <v>41253</v>
      </c>
      <c r="F996" s="248">
        <f t="shared" si="32"/>
        <v>41284</v>
      </c>
      <c r="G996" s="274">
        <v>6007.12</v>
      </c>
      <c r="H996" s="272">
        <v>840</v>
      </c>
      <c r="I996" s="275" t="s">
        <v>455</v>
      </c>
      <c r="J996" s="272"/>
    </row>
    <row r="997" spans="1:10">
      <c r="A997" s="272">
        <v>4418</v>
      </c>
      <c r="B997" s="272" t="s">
        <v>7288</v>
      </c>
      <c r="C997" s="272">
        <v>4418</v>
      </c>
      <c r="D997" s="272" t="s">
        <v>12160</v>
      </c>
      <c r="E997" s="273">
        <v>41253</v>
      </c>
      <c r="F997" s="248">
        <f t="shared" si="32"/>
        <v>41284</v>
      </c>
      <c r="G997" s="274">
        <v>6007.12</v>
      </c>
      <c r="H997" s="272">
        <v>840</v>
      </c>
      <c r="I997" s="275" t="s">
        <v>455</v>
      </c>
      <c r="J997" s="272"/>
    </row>
    <row r="998" spans="1:10">
      <c r="A998" s="272">
        <v>4425</v>
      </c>
      <c r="B998" s="272" t="s">
        <v>7288</v>
      </c>
      <c r="C998" s="272">
        <v>4425</v>
      </c>
      <c r="D998" s="272" t="s">
        <v>12163</v>
      </c>
      <c r="E998" s="273">
        <v>41253</v>
      </c>
      <c r="F998" s="248">
        <f t="shared" si="32"/>
        <v>41284</v>
      </c>
      <c r="G998" s="274">
        <v>6007.12</v>
      </c>
      <c r="H998" s="272">
        <v>840</v>
      </c>
      <c r="I998" s="275" t="s">
        <v>455</v>
      </c>
      <c r="J998" s="272"/>
    </row>
    <row r="999" spans="1:10">
      <c r="A999" s="272">
        <v>4424</v>
      </c>
      <c r="B999" s="272" t="s">
        <v>7288</v>
      </c>
      <c r="C999" s="272">
        <v>4424</v>
      </c>
      <c r="D999" s="272" t="s">
        <v>11992</v>
      </c>
      <c r="E999" s="273">
        <v>41248</v>
      </c>
      <c r="F999" s="248">
        <f t="shared" si="32"/>
        <v>41279</v>
      </c>
      <c r="G999" s="274">
        <v>6007.12</v>
      </c>
      <c r="H999" s="272">
        <v>840</v>
      </c>
      <c r="I999" s="275" t="s">
        <v>455</v>
      </c>
      <c r="J999" s="272"/>
    </row>
    <row r="1000" spans="1:10">
      <c r="A1000" s="272">
        <v>4422</v>
      </c>
      <c r="B1000" s="272" t="s">
        <v>7288</v>
      </c>
      <c r="C1000" s="272">
        <v>4422</v>
      </c>
      <c r="D1000" s="272" t="s">
        <v>11434</v>
      </c>
      <c r="E1000" s="273">
        <v>41247</v>
      </c>
      <c r="F1000" s="248">
        <f t="shared" si="32"/>
        <v>41278</v>
      </c>
      <c r="G1000" s="274">
        <v>6007.12</v>
      </c>
      <c r="H1000" s="272">
        <v>840</v>
      </c>
      <c r="I1000" s="275" t="s">
        <v>455</v>
      </c>
      <c r="J1000" s="272"/>
    </row>
    <row r="1001" spans="1:10">
      <c r="A1001" s="272">
        <v>4421</v>
      </c>
      <c r="B1001" s="272" t="s">
        <v>7288</v>
      </c>
      <c r="C1001" s="272">
        <v>4421</v>
      </c>
      <c r="D1001" s="272" t="s">
        <v>12673</v>
      </c>
      <c r="E1001" s="273">
        <v>41256</v>
      </c>
      <c r="F1001" s="248">
        <f t="shared" si="32"/>
        <v>41287</v>
      </c>
      <c r="G1001" s="274">
        <v>6007.12</v>
      </c>
      <c r="H1001" s="272">
        <v>840</v>
      </c>
      <c r="I1001" s="275" t="s">
        <v>455</v>
      </c>
      <c r="J1001" s="272"/>
    </row>
    <row r="1002" spans="1:10">
      <c r="A1002" s="272">
        <v>4420</v>
      </c>
      <c r="B1002" s="272" t="s">
        <v>7288</v>
      </c>
      <c r="C1002" s="272">
        <v>4420</v>
      </c>
      <c r="D1002" s="272" t="s">
        <v>11891</v>
      </c>
      <c r="E1002" s="273">
        <v>41248</v>
      </c>
      <c r="F1002" s="248">
        <f t="shared" si="32"/>
        <v>41279</v>
      </c>
      <c r="G1002" s="274">
        <v>6007.12</v>
      </c>
      <c r="H1002" s="272">
        <v>840</v>
      </c>
      <c r="I1002" s="275" t="s">
        <v>455</v>
      </c>
      <c r="J1002" s="272"/>
    </row>
    <row r="1003" spans="1:10">
      <c r="A1003" s="272">
        <v>4496</v>
      </c>
      <c r="B1003" s="272" t="s">
        <v>7702</v>
      </c>
      <c r="C1003" s="272">
        <v>4496</v>
      </c>
      <c r="D1003" s="272" t="s">
        <v>13524</v>
      </c>
      <c r="E1003" s="273">
        <v>41264</v>
      </c>
      <c r="F1003" s="248">
        <f t="shared" si="32"/>
        <v>41295</v>
      </c>
      <c r="G1003" s="274">
        <v>6007.12</v>
      </c>
      <c r="H1003" s="272">
        <v>841</v>
      </c>
      <c r="I1003" s="275" t="s">
        <v>455</v>
      </c>
      <c r="J1003" s="272"/>
    </row>
    <row r="1004" spans="1:10">
      <c r="A1004" s="272">
        <v>4532</v>
      </c>
      <c r="B1004" s="272" t="s">
        <v>7893</v>
      </c>
      <c r="C1004" s="272">
        <v>4532</v>
      </c>
      <c r="D1004" s="272" t="s">
        <v>12824</v>
      </c>
      <c r="E1004" s="273">
        <v>41257</v>
      </c>
      <c r="F1004" s="248">
        <f t="shared" si="32"/>
        <v>41288</v>
      </c>
      <c r="G1004" s="274">
        <v>6007.12</v>
      </c>
      <c r="H1004" s="272">
        <v>842</v>
      </c>
      <c r="I1004" s="275" t="s">
        <v>455</v>
      </c>
      <c r="J1004" s="272"/>
    </row>
    <row r="1005" spans="1:10">
      <c r="A1005" s="272">
        <v>4297</v>
      </c>
      <c r="B1005" s="272" t="s">
        <v>175</v>
      </c>
      <c r="C1005" s="272">
        <v>4297</v>
      </c>
      <c r="D1005" s="272" t="s">
        <v>12144</v>
      </c>
      <c r="E1005" s="273">
        <v>41255</v>
      </c>
      <c r="F1005" s="248">
        <f t="shared" si="32"/>
        <v>41286</v>
      </c>
      <c r="G1005" s="274">
        <v>6007.12</v>
      </c>
      <c r="H1005" s="272">
        <v>843</v>
      </c>
      <c r="I1005" s="275" t="s">
        <v>455</v>
      </c>
      <c r="J1005" s="272"/>
    </row>
    <row r="1006" spans="1:10">
      <c r="A1006" s="272">
        <v>4298</v>
      </c>
      <c r="B1006" s="272" t="s">
        <v>175</v>
      </c>
      <c r="C1006" s="272">
        <v>4298</v>
      </c>
      <c r="D1006" s="272" t="s">
        <v>12146</v>
      </c>
      <c r="E1006" s="273">
        <v>41255</v>
      </c>
      <c r="F1006" s="248">
        <f t="shared" si="32"/>
        <v>41286</v>
      </c>
      <c r="G1006" s="274">
        <v>6007.12</v>
      </c>
      <c r="H1006" s="272">
        <v>843</v>
      </c>
      <c r="I1006" s="275" t="s">
        <v>455</v>
      </c>
      <c r="J1006" s="272"/>
    </row>
    <row r="1007" spans="1:10">
      <c r="A1007" s="272">
        <v>4299</v>
      </c>
      <c r="B1007" s="272" t="s">
        <v>175</v>
      </c>
      <c r="C1007" s="272">
        <v>4299</v>
      </c>
      <c r="D1007" s="272" t="s">
        <v>12660</v>
      </c>
      <c r="E1007" s="273">
        <v>41255</v>
      </c>
      <c r="F1007" s="248">
        <f t="shared" si="32"/>
        <v>41286</v>
      </c>
      <c r="G1007" s="274">
        <v>6007.12</v>
      </c>
      <c r="H1007" s="272">
        <v>843</v>
      </c>
      <c r="I1007" s="275" t="s">
        <v>455</v>
      </c>
      <c r="J1007" s="272"/>
    </row>
    <row r="1008" spans="1:10">
      <c r="A1008" s="272">
        <v>4300</v>
      </c>
      <c r="B1008" s="272" t="s">
        <v>175</v>
      </c>
      <c r="C1008" s="272">
        <v>4300</v>
      </c>
      <c r="D1008" s="272" t="s">
        <v>12663</v>
      </c>
      <c r="E1008" s="273">
        <v>41254</v>
      </c>
      <c r="F1008" s="248">
        <f t="shared" si="32"/>
        <v>41285</v>
      </c>
      <c r="G1008" s="274">
        <v>6007.12</v>
      </c>
      <c r="H1008" s="272">
        <v>843</v>
      </c>
      <c r="I1008" s="275" t="s">
        <v>455</v>
      </c>
      <c r="J1008" s="272"/>
    </row>
    <row r="1009" spans="1:10">
      <c r="A1009" s="272">
        <v>4498</v>
      </c>
      <c r="B1009" s="272" t="s">
        <v>7712</v>
      </c>
      <c r="C1009" s="272">
        <v>4498</v>
      </c>
      <c r="D1009" s="272" t="s">
        <v>13221</v>
      </c>
      <c r="E1009" s="273">
        <v>41263</v>
      </c>
      <c r="F1009" s="248">
        <f t="shared" si="32"/>
        <v>41294</v>
      </c>
      <c r="G1009" s="274">
        <v>6007.12</v>
      </c>
      <c r="H1009" s="272">
        <v>844</v>
      </c>
      <c r="I1009" s="275" t="s">
        <v>455</v>
      </c>
      <c r="J1009" s="272"/>
    </row>
    <row r="1010" spans="1:10">
      <c r="A1010" s="272">
        <v>3734</v>
      </c>
      <c r="B1010" s="272" t="s">
        <v>2122</v>
      </c>
      <c r="C1010" s="272">
        <v>3734</v>
      </c>
      <c r="D1010" s="272" t="s">
        <v>12629</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272" t="s">
        <v>12621</v>
      </c>
      <c r="E1012" s="273">
        <v>41255</v>
      </c>
      <c r="F1012" s="248">
        <f t="shared" si="32"/>
        <v>41286</v>
      </c>
      <c r="G1012" s="274">
        <v>6007.12</v>
      </c>
      <c r="H1012" s="272">
        <v>847</v>
      </c>
      <c r="I1012" s="275" t="s">
        <v>455</v>
      </c>
      <c r="J1012" s="272"/>
    </row>
    <row r="1013" spans="1:10">
      <c r="A1013" s="272">
        <v>3493</v>
      </c>
      <c r="B1013" s="272" t="s">
        <v>2862</v>
      </c>
      <c r="C1013" s="272">
        <v>3493</v>
      </c>
      <c r="D1013" s="272" t="s">
        <v>12623</v>
      </c>
      <c r="E1013" s="273">
        <v>41257</v>
      </c>
      <c r="F1013" s="248">
        <f t="shared" si="32"/>
        <v>41288</v>
      </c>
      <c r="G1013" s="274">
        <v>6007.12</v>
      </c>
      <c r="H1013" s="272">
        <v>847</v>
      </c>
      <c r="I1013" s="275" t="s">
        <v>455</v>
      </c>
      <c r="J1013" s="272"/>
    </row>
    <row r="1014" spans="1:10">
      <c r="A1014" s="272">
        <v>5557</v>
      </c>
      <c r="B1014" s="272" t="s">
        <v>1542</v>
      </c>
      <c r="C1014" s="272">
        <v>5557</v>
      </c>
      <c r="D1014" s="272" t="s">
        <v>12863</v>
      </c>
      <c r="E1014" s="273">
        <v>41260</v>
      </c>
      <c r="F1014" s="248">
        <f t="shared" si="32"/>
        <v>41291</v>
      </c>
      <c r="G1014" s="274">
        <v>6007.12</v>
      </c>
      <c r="H1014" s="272">
        <v>848</v>
      </c>
      <c r="I1014" s="275" t="s">
        <v>622</v>
      </c>
      <c r="J1014" s="272"/>
    </row>
    <row r="1015" spans="1:10">
      <c r="A1015" s="272">
        <v>4500</v>
      </c>
      <c r="B1015" s="272" t="s">
        <v>7721</v>
      </c>
      <c r="C1015" s="272">
        <v>4500</v>
      </c>
      <c r="D1015" s="272" t="s">
        <v>11899</v>
      </c>
      <c r="E1015" s="273">
        <v>41247</v>
      </c>
      <c r="F1015" s="248">
        <f t="shared" si="32"/>
        <v>41278</v>
      </c>
      <c r="G1015" s="274">
        <v>6007.12</v>
      </c>
      <c r="H1015" s="272">
        <v>849</v>
      </c>
      <c r="I1015" s="275" t="s">
        <v>455</v>
      </c>
      <c r="J1015" s="272"/>
    </row>
    <row r="1016" spans="1:10">
      <c r="A1016" s="272">
        <v>4501</v>
      </c>
      <c r="B1016" s="272" t="s">
        <v>7724</v>
      </c>
      <c r="C1016" s="272">
        <v>4501</v>
      </c>
      <c r="D1016" s="272" t="s">
        <v>13224</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13164</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12777</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11470</v>
      </c>
      <c r="E1022" s="273">
        <v>41253</v>
      </c>
      <c r="F1022" s="248">
        <f t="shared" si="32"/>
        <v>41284</v>
      </c>
      <c r="G1022" s="274">
        <v>6007.12</v>
      </c>
      <c r="H1022" s="272">
        <f>H1021+1</f>
        <v>853</v>
      </c>
      <c r="I1022" s="275" t="s">
        <v>455</v>
      </c>
      <c r="J1022" s="272"/>
    </row>
    <row r="1023" spans="1:10">
      <c r="A1023" s="272">
        <v>4508</v>
      </c>
      <c r="B1023" s="272" t="s">
        <v>7750</v>
      </c>
      <c r="C1023" s="272">
        <v>4508</v>
      </c>
      <c r="D1023" s="272" t="s">
        <v>12002</v>
      </c>
      <c r="E1023" s="273">
        <v>41249</v>
      </c>
      <c r="F1023" s="248">
        <f t="shared" si="32"/>
        <v>41280</v>
      </c>
      <c r="G1023" s="274">
        <v>6007.12</v>
      </c>
      <c r="H1023" s="272">
        <f>H1022+1</f>
        <v>854</v>
      </c>
      <c r="I1023" s="275" t="s">
        <v>455</v>
      </c>
      <c r="J1023" s="272"/>
    </row>
    <row r="1024" spans="1:10">
      <c r="A1024" s="272">
        <v>3953</v>
      </c>
      <c r="B1024" s="272" t="s">
        <v>5209</v>
      </c>
      <c r="C1024" s="272">
        <v>3953</v>
      </c>
      <c r="D1024" s="272" t="s">
        <v>13510</v>
      </c>
      <c r="E1024" s="273">
        <v>41270</v>
      </c>
      <c r="F1024" s="248">
        <f t="shared" si="32"/>
        <v>41301</v>
      </c>
      <c r="G1024" s="274">
        <v>6007.12</v>
      </c>
      <c r="H1024" s="272">
        <f>H1023+1</f>
        <v>855</v>
      </c>
      <c r="I1024" s="275" t="s">
        <v>455</v>
      </c>
      <c r="J1024" s="272"/>
    </row>
    <row r="1025" spans="1:10">
      <c r="A1025" s="272">
        <v>4541</v>
      </c>
      <c r="B1025" s="272" t="s">
        <v>188</v>
      </c>
      <c r="C1025" s="272">
        <v>4541</v>
      </c>
      <c r="D1025" s="272" t="s">
        <v>13233</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13237</v>
      </c>
      <c r="E1027" s="273">
        <v>41262</v>
      </c>
      <c r="F1027" s="248">
        <f t="shared" si="32"/>
        <v>41293</v>
      </c>
      <c r="G1027" s="274">
        <v>6007.12</v>
      </c>
      <c r="H1027" s="272">
        <f>H1026</f>
        <v>856</v>
      </c>
      <c r="I1027" s="275" t="s">
        <v>455</v>
      </c>
      <c r="J1027" s="272"/>
    </row>
    <row r="1028" spans="1:10">
      <c r="A1028" s="272">
        <v>4510</v>
      </c>
      <c r="B1028" s="272" t="s">
        <v>7757</v>
      </c>
      <c r="C1028" s="272">
        <v>4510</v>
      </c>
      <c r="D1028" s="272" t="s">
        <v>12679</v>
      </c>
      <c r="E1028" s="273">
        <v>41255</v>
      </c>
      <c r="F1028" s="248">
        <f t="shared" ref="F1028:F1091" si="33">E1028+31</f>
        <v>41286</v>
      </c>
      <c r="G1028" s="274">
        <v>6007.12</v>
      </c>
      <c r="H1028" s="272">
        <f t="shared" ref="H1028:H1035" si="34">H1027+1</f>
        <v>857</v>
      </c>
      <c r="I1028" s="275" t="s">
        <v>11874</v>
      </c>
      <c r="J1028" s="272"/>
    </row>
    <row r="1029" spans="1:10">
      <c r="A1029" s="272" t="s">
        <v>1143</v>
      </c>
      <c r="B1029" s="272" t="s">
        <v>1080</v>
      </c>
      <c r="C1029" s="272" t="s">
        <v>1143</v>
      </c>
      <c r="D1029" s="272" t="s">
        <v>12070</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12682</v>
      </c>
      <c r="E1030" s="273">
        <v>41261</v>
      </c>
      <c r="F1030" s="248">
        <f t="shared" si="33"/>
        <v>41292</v>
      </c>
      <c r="G1030" s="274">
        <v>6007.12</v>
      </c>
      <c r="H1030" s="272">
        <f t="shared" si="34"/>
        <v>859</v>
      </c>
      <c r="I1030" s="275" t="s">
        <v>11874</v>
      </c>
      <c r="J1030" s="272"/>
    </row>
    <row r="1031" spans="1:10">
      <c r="A1031" s="272" t="s">
        <v>69</v>
      </c>
      <c r="B1031" s="272" t="s">
        <v>193</v>
      </c>
      <c r="C1031" s="272" t="s">
        <v>69</v>
      </c>
      <c r="D1031" s="272" t="s">
        <v>12066</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12017</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12172</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13227</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12090</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11961</v>
      </c>
      <c r="E1036" s="273">
        <v>41248</v>
      </c>
      <c r="F1036" s="248">
        <f t="shared" si="33"/>
        <v>41279</v>
      </c>
      <c r="G1036" s="274">
        <v>6007.12</v>
      </c>
      <c r="H1036" s="272">
        <f>H1035</f>
        <v>864</v>
      </c>
      <c r="I1036" s="275" t="s">
        <v>455</v>
      </c>
      <c r="J1036" s="272"/>
    </row>
    <row r="1037" spans="1:10">
      <c r="A1037" s="272">
        <v>4519</v>
      </c>
      <c r="B1037" s="272" t="s">
        <v>7796</v>
      </c>
      <c r="C1037" s="272">
        <v>4519</v>
      </c>
      <c r="D1037" s="272" t="s">
        <v>11607</v>
      </c>
      <c r="E1037" s="273">
        <v>41247</v>
      </c>
      <c r="F1037" s="248">
        <f t="shared" si="33"/>
        <v>41278</v>
      </c>
      <c r="G1037" s="274">
        <v>6007.12</v>
      </c>
      <c r="H1037" s="272">
        <f>H1036+1</f>
        <v>865</v>
      </c>
      <c r="I1037" s="275" t="s">
        <v>455</v>
      </c>
      <c r="J1037" s="272"/>
    </row>
    <row r="1038" spans="1:10">
      <c r="A1038" s="272">
        <v>4550</v>
      </c>
      <c r="B1038" s="272" t="s">
        <v>1829</v>
      </c>
      <c r="C1038" s="272">
        <v>4550</v>
      </c>
      <c r="D1038" s="272" t="s">
        <v>12179</v>
      </c>
      <c r="E1038" s="273">
        <v>41253</v>
      </c>
      <c r="F1038" s="248">
        <f t="shared" si="33"/>
        <v>41284</v>
      </c>
      <c r="G1038" s="274">
        <v>6007.12</v>
      </c>
      <c r="H1038" s="272">
        <f>H1037+1</f>
        <v>866</v>
      </c>
      <c r="I1038" s="275" t="s">
        <v>455</v>
      </c>
      <c r="J1038" s="272"/>
    </row>
    <row r="1039" spans="1:10">
      <c r="A1039" s="272" t="s">
        <v>1166</v>
      </c>
      <c r="B1039" s="272" t="s">
        <v>17082</v>
      </c>
      <c r="C1039" s="272" t="s">
        <v>1166</v>
      </c>
      <c r="D1039" s="272" t="s">
        <v>13143</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11613</v>
      </c>
      <c r="E1041" s="273">
        <v>41249</v>
      </c>
      <c r="F1041" s="248">
        <f t="shared" si="33"/>
        <v>41280</v>
      </c>
      <c r="G1041" s="274">
        <v>6007.12</v>
      </c>
      <c r="H1041" s="272">
        <f>H1040</f>
        <v>868</v>
      </c>
      <c r="I1041" s="275" t="s">
        <v>455</v>
      </c>
      <c r="J1041" s="272"/>
    </row>
    <row r="1042" spans="1:10">
      <c r="A1042" s="272">
        <v>4527</v>
      </c>
      <c r="B1042" s="272" t="s">
        <v>7883</v>
      </c>
      <c r="C1042" s="272">
        <v>4527</v>
      </c>
      <c r="D1042" s="272" t="s">
        <v>12177</v>
      </c>
      <c r="E1042" s="273">
        <v>41255</v>
      </c>
      <c r="F1042" s="248">
        <f t="shared" si="33"/>
        <v>41286</v>
      </c>
      <c r="G1042" s="274">
        <v>6007.12</v>
      </c>
      <c r="H1042" s="272">
        <f>H1041+1</f>
        <v>869</v>
      </c>
      <c r="I1042" s="275" t="s">
        <v>11874</v>
      </c>
      <c r="J1042" s="272"/>
    </row>
    <row r="1043" spans="1:10">
      <c r="A1043" s="272">
        <v>5543</v>
      </c>
      <c r="B1043" s="272" t="s">
        <v>7888</v>
      </c>
      <c r="C1043" s="272">
        <v>5543</v>
      </c>
      <c r="D1043" s="272" t="s">
        <v>13270</v>
      </c>
      <c r="E1043" s="273">
        <v>41263</v>
      </c>
      <c r="F1043" s="248">
        <f t="shared" si="33"/>
        <v>41294</v>
      </c>
      <c r="G1043" s="274">
        <v>6007.12</v>
      </c>
      <c r="H1043" s="272">
        <f>H1042+1</f>
        <v>870</v>
      </c>
      <c r="I1043" s="275" t="s">
        <v>455</v>
      </c>
      <c r="J1043" s="272"/>
    </row>
    <row r="1044" spans="1:10">
      <c r="A1044" s="272">
        <v>4446</v>
      </c>
      <c r="B1044" s="272" t="s">
        <v>3563</v>
      </c>
      <c r="C1044" s="272">
        <v>4446</v>
      </c>
      <c r="D1044" s="272" t="s">
        <v>13519</v>
      </c>
      <c r="E1044" s="273">
        <v>41269</v>
      </c>
      <c r="F1044" s="248">
        <f t="shared" si="33"/>
        <v>41300</v>
      </c>
      <c r="G1044" s="274">
        <v>6007.12</v>
      </c>
      <c r="H1044" s="272">
        <f>H1043+1</f>
        <v>871</v>
      </c>
      <c r="I1044" s="275" t="s">
        <v>455</v>
      </c>
      <c r="J1044" s="272"/>
    </row>
    <row r="1045" spans="1:10">
      <c r="A1045" s="272">
        <v>4581</v>
      </c>
      <c r="B1045" s="272" t="s">
        <v>3563</v>
      </c>
      <c r="C1045" s="272">
        <v>4581</v>
      </c>
      <c r="D1045" s="272" t="s">
        <v>13530</v>
      </c>
      <c r="E1045" s="273">
        <v>41264</v>
      </c>
      <c r="F1045" s="248">
        <f t="shared" si="33"/>
        <v>41295</v>
      </c>
      <c r="G1045" s="274">
        <v>6007.12</v>
      </c>
      <c r="H1045" s="272">
        <f>H1044</f>
        <v>871</v>
      </c>
      <c r="I1045" s="275" t="s">
        <v>455</v>
      </c>
      <c r="J1045" s="272"/>
    </row>
    <row r="1046" spans="1:10">
      <c r="A1046" s="272">
        <v>3752</v>
      </c>
      <c r="B1046" s="272" t="s">
        <v>3474</v>
      </c>
      <c r="C1046" s="272">
        <v>3752</v>
      </c>
      <c r="D1046" s="272" t="s">
        <v>12085</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13528</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13158</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13490</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12788</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12689</v>
      </c>
      <c r="E1052" s="273">
        <v>41256</v>
      </c>
      <c r="F1052" s="248">
        <f t="shared" si="33"/>
        <v>41287</v>
      </c>
      <c r="G1052" s="274">
        <v>6007.12</v>
      </c>
      <c r="H1052" s="272">
        <f t="shared" si="35"/>
        <v>877</v>
      </c>
      <c r="I1052" s="275" t="s">
        <v>11874</v>
      </c>
      <c r="J1052" s="272"/>
    </row>
    <row r="1053" spans="1:10">
      <c r="A1053" s="272">
        <v>4564</v>
      </c>
      <c r="B1053" s="272" t="s">
        <v>7974</v>
      </c>
      <c r="C1053" s="272">
        <v>4564</v>
      </c>
      <c r="D1053" s="272" t="s">
        <v>11902</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11666</v>
      </c>
      <c r="E1054" s="273">
        <v>41249</v>
      </c>
      <c r="F1054" s="248">
        <f t="shared" si="33"/>
        <v>41280</v>
      </c>
      <c r="G1054" s="274">
        <v>6007.12</v>
      </c>
      <c r="H1054" s="272">
        <f>H1053</f>
        <v>878</v>
      </c>
      <c r="I1054" s="275" t="s">
        <v>455</v>
      </c>
      <c r="J1054" s="272"/>
    </row>
    <row r="1055" spans="1:10">
      <c r="A1055" s="272">
        <v>4566</v>
      </c>
      <c r="B1055" s="272" t="s">
        <v>7974</v>
      </c>
      <c r="C1055" s="272">
        <v>4566</v>
      </c>
      <c r="D1055" s="272" t="s">
        <v>11904</v>
      </c>
      <c r="E1055" s="273">
        <v>41249</v>
      </c>
      <c r="F1055" s="248">
        <f t="shared" si="33"/>
        <v>41280</v>
      </c>
      <c r="G1055" s="274">
        <v>6007.12</v>
      </c>
      <c r="H1055" s="272">
        <f>H1054</f>
        <v>878</v>
      </c>
      <c r="I1055" s="275" t="s">
        <v>455</v>
      </c>
      <c r="J1055" s="272"/>
    </row>
    <row r="1056" spans="1:10">
      <c r="A1056" s="272">
        <v>4588</v>
      </c>
      <c r="B1056" s="272" t="s">
        <v>7974</v>
      </c>
      <c r="C1056" s="272">
        <v>4588</v>
      </c>
      <c r="D1056" s="272" t="s">
        <v>11906</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13240</v>
      </c>
      <c r="E1058" s="273">
        <v>41263</v>
      </c>
      <c r="F1058" s="248">
        <f t="shared" si="33"/>
        <v>41294</v>
      </c>
      <c r="G1058" s="274">
        <v>6007.12</v>
      </c>
      <c r="H1058" s="272">
        <f>H1057+1</f>
        <v>880</v>
      </c>
      <c r="I1058" s="275" t="s">
        <v>455</v>
      </c>
      <c r="J1058" s="272"/>
    </row>
    <row r="1059" spans="1:10">
      <c r="A1059" s="272">
        <v>4192</v>
      </c>
      <c r="B1059" s="272" t="s">
        <v>6419</v>
      </c>
      <c r="C1059" s="272">
        <v>4192</v>
      </c>
      <c r="D1059" s="272" t="s">
        <v>12096</v>
      </c>
      <c r="E1059" s="273">
        <v>41257</v>
      </c>
      <c r="F1059" s="248">
        <f t="shared" si="33"/>
        <v>41288</v>
      </c>
      <c r="G1059" s="274">
        <v>6007.12</v>
      </c>
      <c r="H1059" s="272">
        <f>H1058+1</f>
        <v>881</v>
      </c>
      <c r="I1059" s="275" t="s">
        <v>455</v>
      </c>
      <c r="J1059" s="272"/>
    </row>
    <row r="1060" spans="1:10">
      <c r="A1060" s="272">
        <v>4193</v>
      </c>
      <c r="B1060" s="272" t="s">
        <v>6419</v>
      </c>
      <c r="C1060" s="272">
        <v>4193</v>
      </c>
      <c r="D1060" s="272" t="s">
        <v>12098</v>
      </c>
      <c r="E1060" s="273">
        <v>41262</v>
      </c>
      <c r="F1060" s="248">
        <f t="shared" si="33"/>
        <v>41293</v>
      </c>
      <c r="G1060" s="274">
        <v>6007.12</v>
      </c>
      <c r="H1060" s="272">
        <f>H1059</f>
        <v>881</v>
      </c>
      <c r="I1060" s="275" t="s">
        <v>455</v>
      </c>
      <c r="J1060" s="272"/>
    </row>
    <row r="1061" spans="1:10">
      <c r="A1061" s="272">
        <v>4191</v>
      </c>
      <c r="B1061" s="272" t="s">
        <v>6419</v>
      </c>
      <c r="C1061" s="272">
        <v>4191</v>
      </c>
      <c r="D1061" s="272" t="s">
        <v>12100</v>
      </c>
      <c r="E1061" s="273">
        <v>41256</v>
      </c>
      <c r="F1061" s="248">
        <f t="shared" si="33"/>
        <v>41287</v>
      </c>
      <c r="G1061" s="274">
        <v>6007.12</v>
      </c>
      <c r="H1061" s="272">
        <f>H1060</f>
        <v>881</v>
      </c>
      <c r="I1061" s="275" t="s">
        <v>455</v>
      </c>
      <c r="J1061" s="272"/>
    </row>
    <row r="1062" spans="1:10">
      <c r="A1062" s="272">
        <v>4590</v>
      </c>
      <c r="B1062" s="272" t="s">
        <v>6419</v>
      </c>
      <c r="C1062" s="272">
        <v>4590</v>
      </c>
      <c r="D1062" s="272" t="s">
        <v>12182</v>
      </c>
      <c r="E1062" s="273">
        <v>41261</v>
      </c>
      <c r="F1062" s="248">
        <f t="shared" si="33"/>
        <v>41292</v>
      </c>
      <c r="G1062" s="274">
        <v>6007.12</v>
      </c>
      <c r="H1062" s="272">
        <v>881</v>
      </c>
      <c r="I1062" s="275" t="s">
        <v>455</v>
      </c>
      <c r="J1062" s="272"/>
    </row>
    <row r="1063" spans="1:10">
      <c r="A1063" s="272">
        <v>4591</v>
      </c>
      <c r="B1063" s="272" t="s">
        <v>8378</v>
      </c>
      <c r="C1063" s="272">
        <v>4591</v>
      </c>
      <c r="D1063" s="272" t="s">
        <v>12200</v>
      </c>
      <c r="E1063" s="273">
        <v>41253</v>
      </c>
      <c r="F1063" s="248">
        <f t="shared" si="33"/>
        <v>41284</v>
      </c>
      <c r="G1063" s="274">
        <v>6007.12</v>
      </c>
      <c r="H1063" s="272">
        <f>H1061+1</f>
        <v>882</v>
      </c>
      <c r="I1063" s="275" t="s">
        <v>11874</v>
      </c>
      <c r="J1063" s="272"/>
    </row>
    <row r="1064" spans="1:10">
      <c r="A1064" s="272">
        <v>4592</v>
      </c>
      <c r="B1064" s="272" t="s">
        <v>8374</v>
      </c>
      <c r="C1064" s="272">
        <v>4592</v>
      </c>
      <c r="D1064" s="272" t="s">
        <v>12195</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13161</v>
      </c>
      <c r="E1066" s="273">
        <v>41263</v>
      </c>
      <c r="F1066" s="248">
        <f t="shared" si="33"/>
        <v>41294</v>
      </c>
      <c r="G1066" s="274">
        <v>6007.12</v>
      </c>
      <c r="H1066" s="272">
        <f>H1065+1</f>
        <v>885</v>
      </c>
      <c r="I1066" s="275" t="s">
        <v>455</v>
      </c>
      <c r="J1066" s="272"/>
    </row>
    <row r="1067" spans="1:10">
      <c r="A1067" s="272">
        <v>5591</v>
      </c>
      <c r="B1067" s="272" t="s">
        <v>161</v>
      </c>
      <c r="C1067" s="272">
        <v>5591</v>
      </c>
      <c r="D1067" s="272" t="s">
        <v>13290</v>
      </c>
      <c r="E1067" s="273">
        <v>41263</v>
      </c>
      <c r="F1067" s="248">
        <f t="shared" si="33"/>
        <v>41294</v>
      </c>
      <c r="G1067" s="274">
        <v>6007.12</v>
      </c>
      <c r="H1067" s="272">
        <f>H1066+1</f>
        <v>886</v>
      </c>
      <c r="I1067" s="275" t="s">
        <v>455</v>
      </c>
      <c r="J1067" s="272"/>
    </row>
    <row r="1068" spans="1:10">
      <c r="A1068" s="272">
        <v>5592</v>
      </c>
      <c r="B1068" s="272" t="s">
        <v>161</v>
      </c>
      <c r="C1068" s="272">
        <v>5592</v>
      </c>
      <c r="D1068" s="272" t="s">
        <v>12888</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13293</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13296</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13299</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13302</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13305</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13308</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13155</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13252</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13249</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12835</v>
      </c>
      <c r="E1079" s="273">
        <v>41256</v>
      </c>
      <c r="F1079" s="248">
        <f t="shared" si="33"/>
        <v>41287</v>
      </c>
      <c r="G1079" s="274">
        <v>6007.12</v>
      </c>
      <c r="H1079" s="272">
        <f t="shared" si="37"/>
        <v>891</v>
      </c>
      <c r="I1079" s="275" t="s">
        <v>11874</v>
      </c>
      <c r="J1079" s="272"/>
    </row>
    <row r="1080" spans="1:10">
      <c r="A1080" s="272">
        <v>4575</v>
      </c>
      <c r="B1080" s="272" t="s">
        <v>1920</v>
      </c>
      <c r="C1080" s="272">
        <v>4575</v>
      </c>
      <c r="D1080" s="272" t="s">
        <v>12184</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12186</v>
      </c>
      <c r="E1081" s="273">
        <v>41256</v>
      </c>
      <c r="F1081" s="248">
        <f t="shared" si="33"/>
        <v>41287</v>
      </c>
      <c r="G1081" s="274">
        <v>6007.12</v>
      </c>
      <c r="H1081" s="272">
        <f>H1080</f>
        <v>892</v>
      </c>
      <c r="I1081" s="275" t="s">
        <v>455</v>
      </c>
      <c r="J1081" s="272"/>
    </row>
    <row r="1082" spans="1:10">
      <c r="A1082" s="272">
        <v>4573</v>
      </c>
      <c r="B1082" s="272" t="s">
        <v>1920</v>
      </c>
      <c r="C1082" s="272">
        <v>4573</v>
      </c>
      <c r="D1082" s="272" t="s">
        <v>12188</v>
      </c>
      <c r="E1082" s="273">
        <v>41255</v>
      </c>
      <c r="F1082" s="248">
        <f t="shared" si="33"/>
        <v>41286</v>
      </c>
      <c r="G1082" s="274">
        <v>6007.12</v>
      </c>
      <c r="H1082" s="272">
        <f>H1081</f>
        <v>892</v>
      </c>
      <c r="I1082" s="275" t="s">
        <v>455</v>
      </c>
      <c r="J1082" s="272"/>
    </row>
    <row r="1083" spans="1:10">
      <c r="A1083" s="272">
        <v>4572</v>
      </c>
      <c r="B1083" s="272" t="s">
        <v>1920</v>
      </c>
      <c r="C1083" s="272">
        <v>4572</v>
      </c>
      <c r="D1083" s="272" t="s">
        <v>12190</v>
      </c>
      <c r="E1083" s="273">
        <v>41255</v>
      </c>
      <c r="F1083" s="248">
        <f t="shared" si="33"/>
        <v>41286</v>
      </c>
      <c r="G1083" s="274">
        <v>6007.12</v>
      </c>
      <c r="H1083" s="272">
        <f>H1082</f>
        <v>892</v>
      </c>
      <c r="I1083" s="275" t="s">
        <v>455</v>
      </c>
      <c r="J1083" s="272"/>
    </row>
    <row r="1084" spans="1:10">
      <c r="A1084" s="272">
        <v>5542</v>
      </c>
      <c r="B1084" s="272" t="s">
        <v>9087</v>
      </c>
      <c r="C1084" s="272">
        <v>5542</v>
      </c>
      <c r="D1084" s="272" t="s">
        <v>12709</v>
      </c>
      <c r="E1084" s="273">
        <v>41256</v>
      </c>
      <c r="F1084" s="248">
        <f t="shared" si="33"/>
        <v>41287</v>
      </c>
      <c r="G1084" s="274">
        <v>6007.12</v>
      </c>
      <c r="H1084" s="272">
        <f>H1083+1</f>
        <v>893</v>
      </c>
      <c r="I1084" s="275" t="s">
        <v>622</v>
      </c>
      <c r="J1084" s="272"/>
    </row>
    <row r="1085" spans="1:10">
      <c r="A1085" s="272">
        <v>4068</v>
      </c>
      <c r="B1085" s="272" t="s">
        <v>166</v>
      </c>
      <c r="C1085" s="272">
        <v>4068</v>
      </c>
      <c r="D1085" s="272" t="s">
        <v>11957</v>
      </c>
      <c r="E1085" s="273">
        <v>41249</v>
      </c>
      <c r="F1085" s="248">
        <f t="shared" si="33"/>
        <v>41280</v>
      </c>
      <c r="G1085" s="274">
        <v>6007.12</v>
      </c>
      <c r="H1085" s="272">
        <f>H1084+1</f>
        <v>894</v>
      </c>
      <c r="I1085" s="275" t="s">
        <v>455</v>
      </c>
      <c r="J1085" s="272"/>
    </row>
    <row r="1086" spans="1:10">
      <c r="A1086" s="272">
        <v>3513</v>
      </c>
      <c r="B1086" s="272" t="s">
        <v>2821</v>
      </c>
      <c r="C1086" s="272">
        <v>3513</v>
      </c>
      <c r="D1086" s="272" t="s">
        <v>12077</v>
      </c>
      <c r="E1086" s="273">
        <v>41253</v>
      </c>
      <c r="F1086" s="248">
        <f t="shared" si="33"/>
        <v>41284</v>
      </c>
      <c r="G1086" s="274">
        <v>6007.12</v>
      </c>
      <c r="H1086" s="272">
        <f>H1085+1</f>
        <v>895</v>
      </c>
      <c r="I1086" s="275" t="s">
        <v>455</v>
      </c>
      <c r="J1086" s="272"/>
    </row>
    <row r="1087" spans="1:10">
      <c r="A1087" s="272">
        <v>3514</v>
      </c>
      <c r="B1087" s="272" t="s">
        <v>2821</v>
      </c>
      <c r="C1087" s="272">
        <v>3514</v>
      </c>
      <c r="D1087" s="272" t="s">
        <v>12080</v>
      </c>
      <c r="E1087" s="273">
        <v>41250</v>
      </c>
      <c r="F1087" s="248">
        <f t="shared" si="33"/>
        <v>41281</v>
      </c>
      <c r="G1087" s="274">
        <v>6007.12</v>
      </c>
      <c r="H1087" s="272">
        <f>H1086</f>
        <v>895</v>
      </c>
      <c r="I1087" s="275" t="s">
        <v>455</v>
      </c>
      <c r="J1087" s="272"/>
    </row>
    <row r="1088" spans="1:10">
      <c r="A1088" s="272">
        <v>3487</v>
      </c>
      <c r="B1088" s="272" t="s">
        <v>1189</v>
      </c>
      <c r="C1088" s="272">
        <v>3487</v>
      </c>
      <c r="D1088" s="272" t="s">
        <v>12618</v>
      </c>
      <c r="E1088" s="273">
        <v>41255</v>
      </c>
      <c r="F1088" s="248">
        <f t="shared" si="33"/>
        <v>41286</v>
      </c>
      <c r="G1088" s="274">
        <v>6007.12</v>
      </c>
      <c r="H1088" s="272">
        <f>H1087+1</f>
        <v>896</v>
      </c>
      <c r="I1088" s="275" t="s">
        <v>455</v>
      </c>
      <c r="J1088" s="272"/>
    </row>
    <row r="1089" spans="1:10">
      <c r="A1089" s="272">
        <v>4381</v>
      </c>
      <c r="B1089" s="272" t="s">
        <v>6879</v>
      </c>
      <c r="C1089" s="272">
        <v>4381</v>
      </c>
      <c r="D1089" s="272" t="s">
        <v>11881</v>
      </c>
      <c r="E1089" s="273">
        <v>41248</v>
      </c>
      <c r="F1089" s="248">
        <f t="shared" si="33"/>
        <v>41279</v>
      </c>
      <c r="G1089" s="274">
        <v>6007.12</v>
      </c>
      <c r="H1089" s="272">
        <f>H1088+1</f>
        <v>897</v>
      </c>
      <c r="I1089" s="275" t="s">
        <v>455</v>
      </c>
      <c r="J1089" s="272"/>
    </row>
    <row r="1090" spans="1:10">
      <c r="A1090" s="272">
        <v>4386</v>
      </c>
      <c r="B1090" s="272" t="s">
        <v>6879</v>
      </c>
      <c r="C1090" s="272">
        <v>4386</v>
      </c>
      <c r="D1090" s="272" t="s">
        <v>11966</v>
      </c>
      <c r="E1090" s="273">
        <v>41250</v>
      </c>
      <c r="F1090" s="248">
        <f t="shared" si="33"/>
        <v>41281</v>
      </c>
      <c r="G1090" s="274">
        <v>6007.12</v>
      </c>
      <c r="H1090" s="272">
        <f>H1089</f>
        <v>897</v>
      </c>
      <c r="I1090" s="275" t="s">
        <v>455</v>
      </c>
      <c r="J1090" s="272"/>
    </row>
    <row r="1091" spans="1:10">
      <c r="A1091" s="272">
        <v>4383</v>
      </c>
      <c r="B1091" s="272" t="s">
        <v>6879</v>
      </c>
      <c r="C1091" s="272">
        <v>4383</v>
      </c>
      <c r="D1091" s="272" t="s">
        <v>11969</v>
      </c>
      <c r="E1091" s="273">
        <v>41249</v>
      </c>
      <c r="F1091" s="248">
        <f t="shared" si="33"/>
        <v>41280</v>
      </c>
      <c r="G1091" s="274">
        <v>6007.12</v>
      </c>
      <c r="H1091" s="272">
        <f>H1090</f>
        <v>897</v>
      </c>
      <c r="I1091" s="275" t="s">
        <v>455</v>
      </c>
      <c r="J1091" s="272"/>
    </row>
    <row r="1092" spans="1:10">
      <c r="A1092" s="272">
        <v>4384</v>
      </c>
      <c r="B1092" s="272" t="s">
        <v>6879</v>
      </c>
      <c r="C1092" s="272">
        <v>4384</v>
      </c>
      <c r="D1092" s="272" t="s">
        <v>12108</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11893</v>
      </c>
      <c r="E1093" s="273">
        <v>41248</v>
      </c>
      <c r="F1093" s="248">
        <f t="shared" si="38"/>
        <v>41279</v>
      </c>
      <c r="G1093" s="274">
        <v>6007.12</v>
      </c>
      <c r="H1093" s="272">
        <f>H1092</f>
        <v>897</v>
      </c>
      <c r="I1093" s="275" t="s">
        <v>455</v>
      </c>
      <c r="J1093" s="272"/>
    </row>
    <row r="1094" spans="1:10">
      <c r="A1094" s="272">
        <v>4113</v>
      </c>
      <c r="B1094" s="272" t="s">
        <v>4766</v>
      </c>
      <c r="C1094" s="272">
        <v>4113</v>
      </c>
      <c r="D1094" s="272" t="s">
        <v>12783</v>
      </c>
      <c r="E1094" s="273">
        <v>41257</v>
      </c>
      <c r="F1094" s="248">
        <f t="shared" si="38"/>
        <v>41288</v>
      </c>
      <c r="G1094" s="274">
        <v>6007.12</v>
      </c>
      <c r="H1094" s="272">
        <f>H1093+1</f>
        <v>898</v>
      </c>
      <c r="I1094" s="275" t="s">
        <v>455</v>
      </c>
      <c r="J1094" s="272"/>
    </row>
    <row r="1095" spans="1:10">
      <c r="A1095" s="272">
        <v>4110</v>
      </c>
      <c r="B1095" s="272" t="s">
        <v>4766</v>
      </c>
      <c r="C1095" s="272">
        <v>4110</v>
      </c>
      <c r="D1095" s="272" t="s">
        <v>13167</v>
      </c>
      <c r="E1095" s="273">
        <v>41263</v>
      </c>
      <c r="F1095" s="248">
        <f t="shared" si="38"/>
        <v>41294</v>
      </c>
      <c r="G1095" s="274">
        <v>6007.12</v>
      </c>
      <c r="H1095" s="272">
        <f>H1094</f>
        <v>898</v>
      </c>
      <c r="I1095" s="275" t="s">
        <v>455</v>
      </c>
      <c r="J1095" s="272"/>
    </row>
    <row r="1096" spans="1:10">
      <c r="A1096" s="272">
        <v>4109</v>
      </c>
      <c r="B1096" s="272" t="s">
        <v>4766</v>
      </c>
      <c r="C1096" s="272">
        <v>4109</v>
      </c>
      <c r="D1096" s="272" t="s">
        <v>13170</v>
      </c>
      <c r="E1096" s="273">
        <v>41262</v>
      </c>
      <c r="F1096" s="248">
        <f t="shared" si="38"/>
        <v>41293</v>
      </c>
      <c r="G1096" s="274">
        <v>6007.12</v>
      </c>
      <c r="H1096" s="272">
        <f>H1095</f>
        <v>898</v>
      </c>
      <c r="I1096" s="275" t="s">
        <v>455</v>
      </c>
      <c r="J1096" s="272"/>
    </row>
    <row r="1097" spans="1:10">
      <c r="A1097" s="272">
        <v>4108</v>
      </c>
      <c r="B1097" s="272" t="s">
        <v>4766</v>
      </c>
      <c r="C1097" s="272">
        <v>4108</v>
      </c>
      <c r="D1097" s="272" t="s">
        <v>12785</v>
      </c>
      <c r="E1097" s="273">
        <v>41262</v>
      </c>
      <c r="F1097" s="248">
        <f t="shared" si="38"/>
        <v>41293</v>
      </c>
      <c r="G1097" s="274">
        <v>6007.12</v>
      </c>
      <c r="H1097" s="272">
        <f>H1096</f>
        <v>898</v>
      </c>
      <c r="I1097" s="275" t="s">
        <v>455</v>
      </c>
      <c r="J1097" s="272"/>
    </row>
    <row r="1098" spans="1:10">
      <c r="A1098" s="272">
        <v>4107</v>
      </c>
      <c r="B1098" s="272" t="s">
        <v>4766</v>
      </c>
      <c r="C1098" s="272">
        <v>4107</v>
      </c>
      <c r="D1098" s="272" t="s">
        <v>13174</v>
      </c>
      <c r="E1098" s="273">
        <v>41261</v>
      </c>
      <c r="F1098" s="248">
        <f t="shared" si="38"/>
        <v>41292</v>
      </c>
      <c r="G1098" s="274">
        <v>6007.12</v>
      </c>
      <c r="H1098" s="272">
        <f>H1097</f>
        <v>898</v>
      </c>
      <c r="I1098" s="275" t="s">
        <v>455</v>
      </c>
      <c r="J1098" s="272"/>
    </row>
    <row r="1099" spans="1:10">
      <c r="A1099" s="272">
        <v>4597</v>
      </c>
      <c r="B1099" s="272" t="s">
        <v>8353</v>
      </c>
      <c r="C1099" s="272">
        <v>4597</v>
      </c>
      <c r="D1099" s="272" t="s">
        <v>11732</v>
      </c>
      <c r="E1099" s="273">
        <v>41248</v>
      </c>
      <c r="F1099" s="248">
        <f t="shared" si="38"/>
        <v>41279</v>
      </c>
      <c r="G1099" s="274">
        <v>6007.12</v>
      </c>
      <c r="H1099" s="272">
        <f>H1098+1</f>
        <v>899</v>
      </c>
      <c r="I1099" s="275" t="s">
        <v>455</v>
      </c>
      <c r="J1099" s="272"/>
    </row>
    <row r="1100" spans="1:10">
      <c r="A1100" s="272">
        <v>4600</v>
      </c>
      <c r="B1100" s="272" t="s">
        <v>8341</v>
      </c>
      <c r="C1100" s="272">
        <v>4600</v>
      </c>
      <c r="D1100" s="272" t="s">
        <v>11725</v>
      </c>
      <c r="E1100" s="273">
        <v>41246</v>
      </c>
      <c r="F1100" s="248">
        <f t="shared" si="38"/>
        <v>41277</v>
      </c>
      <c r="G1100" s="274">
        <v>6007.12</v>
      </c>
      <c r="H1100" s="272">
        <f>H1099+1</f>
        <v>900</v>
      </c>
      <c r="I1100" s="275" t="s">
        <v>455</v>
      </c>
      <c r="J1100" s="272"/>
    </row>
    <row r="1101" spans="1:10">
      <c r="A1101" s="272">
        <v>4257</v>
      </c>
      <c r="B1101" s="272" t="s">
        <v>6710</v>
      </c>
      <c r="C1101" s="272">
        <v>4257</v>
      </c>
      <c r="D1101" s="272" t="s">
        <v>12102</v>
      </c>
      <c r="E1101" s="273">
        <v>41250</v>
      </c>
      <c r="F1101" s="248">
        <f t="shared" si="38"/>
        <v>41281</v>
      </c>
      <c r="G1101" s="274">
        <v>6007.12</v>
      </c>
      <c r="H1101" s="272">
        <f>H1100+1</f>
        <v>901</v>
      </c>
      <c r="I1101" s="275" t="s">
        <v>11874</v>
      </c>
      <c r="J1101" s="272"/>
    </row>
    <row r="1102" spans="1:10">
      <c r="A1102" s="272">
        <v>4256</v>
      </c>
      <c r="B1102" s="272" t="s">
        <v>6710</v>
      </c>
      <c r="C1102" s="272">
        <v>4256</v>
      </c>
      <c r="D1102" s="272" t="s">
        <v>12105</v>
      </c>
      <c r="E1102" s="273">
        <v>41250</v>
      </c>
      <c r="F1102" s="248">
        <f t="shared" si="38"/>
        <v>41281</v>
      </c>
      <c r="G1102" s="274">
        <v>6007.12</v>
      </c>
      <c r="H1102" s="272">
        <f>H1101</f>
        <v>901</v>
      </c>
      <c r="I1102" s="275" t="s">
        <v>11874</v>
      </c>
      <c r="J1102" s="272"/>
    </row>
    <row r="1103" spans="1:10">
      <c r="A1103" s="272">
        <v>4604</v>
      </c>
      <c r="B1103" s="272" t="s">
        <v>8325</v>
      </c>
      <c r="C1103" s="272">
        <v>4604</v>
      </c>
      <c r="D1103" s="272" t="s">
        <v>12010</v>
      </c>
      <c r="E1103" s="273">
        <v>41250</v>
      </c>
      <c r="F1103" s="248">
        <f t="shared" si="38"/>
        <v>41281</v>
      </c>
      <c r="G1103" s="274">
        <v>6007.12</v>
      </c>
      <c r="H1103" s="272">
        <f>H1102+1</f>
        <v>902</v>
      </c>
      <c r="I1103" s="275" t="s">
        <v>455</v>
      </c>
      <c r="J1103" s="272"/>
    </row>
    <row r="1104" spans="1:10">
      <c r="A1104" s="272">
        <v>4606</v>
      </c>
      <c r="B1104" s="272" t="s">
        <v>8382</v>
      </c>
      <c r="C1104" s="272">
        <v>4606</v>
      </c>
      <c r="D1104" s="272" t="s">
        <v>12203</v>
      </c>
      <c r="E1104" s="273">
        <v>41253</v>
      </c>
      <c r="F1104" s="248">
        <f t="shared" si="38"/>
        <v>41284</v>
      </c>
      <c r="G1104" s="274">
        <v>6007.12</v>
      </c>
      <c r="H1104" s="272">
        <f>H1103+1</f>
        <v>903</v>
      </c>
      <c r="I1104" s="275" t="s">
        <v>455</v>
      </c>
      <c r="J1104" s="272"/>
    </row>
    <row r="1105" spans="1:10">
      <c r="A1105" s="272">
        <v>5033</v>
      </c>
      <c r="B1105" s="272" t="s">
        <v>9414</v>
      </c>
      <c r="C1105" s="272">
        <v>5033</v>
      </c>
      <c r="D1105" s="272" t="s">
        <v>12872</v>
      </c>
      <c r="E1105" s="273">
        <v>41263</v>
      </c>
      <c r="F1105" s="248">
        <f t="shared" si="38"/>
        <v>41294</v>
      </c>
      <c r="G1105" s="274">
        <v>6007.12</v>
      </c>
      <c r="H1105" s="272">
        <f>H1104+1</f>
        <v>904</v>
      </c>
      <c r="I1105" s="275" t="s">
        <v>11874</v>
      </c>
      <c r="J1105" s="272"/>
    </row>
    <row r="1106" spans="1:10">
      <c r="A1106" s="272">
        <v>5034</v>
      </c>
      <c r="B1106" s="272" t="s">
        <v>9414</v>
      </c>
      <c r="C1106" s="272">
        <v>5034</v>
      </c>
      <c r="D1106" s="272" t="s">
        <v>12874</v>
      </c>
      <c r="E1106" s="273">
        <v>41261</v>
      </c>
      <c r="F1106" s="248">
        <f t="shared" si="38"/>
        <v>41292</v>
      </c>
      <c r="G1106" s="274">
        <v>6007.12</v>
      </c>
      <c r="H1106" s="272">
        <f t="shared" ref="H1106:H1112" si="39">H1105</f>
        <v>904</v>
      </c>
      <c r="I1106" s="275" t="s">
        <v>11874</v>
      </c>
      <c r="J1106" s="272"/>
    </row>
    <row r="1107" spans="1:10">
      <c r="A1107" s="272">
        <v>5035</v>
      </c>
      <c r="B1107" s="272" t="s">
        <v>9414</v>
      </c>
      <c r="C1107" s="272">
        <v>5035</v>
      </c>
      <c r="D1107" s="272" t="s">
        <v>12877</v>
      </c>
      <c r="E1107" s="273">
        <v>41260</v>
      </c>
      <c r="F1107" s="248">
        <f t="shared" si="38"/>
        <v>41291</v>
      </c>
      <c r="G1107" s="274">
        <v>6007.12</v>
      </c>
      <c r="H1107" s="272">
        <f t="shared" si="39"/>
        <v>904</v>
      </c>
      <c r="I1107" s="275" t="s">
        <v>11874</v>
      </c>
      <c r="J1107" s="272"/>
    </row>
    <row r="1108" spans="1:10">
      <c r="A1108" s="272">
        <v>5036</v>
      </c>
      <c r="B1108" s="272" t="s">
        <v>9414</v>
      </c>
      <c r="C1108" s="272">
        <v>5036</v>
      </c>
      <c r="D1108" s="272" t="s">
        <v>12881</v>
      </c>
      <c r="E1108" s="273">
        <v>41261</v>
      </c>
      <c r="F1108" s="248">
        <f t="shared" si="38"/>
        <v>41292</v>
      </c>
      <c r="G1108" s="274">
        <v>6007.12</v>
      </c>
      <c r="H1108" s="272">
        <f t="shared" si="39"/>
        <v>904</v>
      </c>
      <c r="I1108" s="275" t="s">
        <v>11874</v>
      </c>
      <c r="J1108" s="272"/>
    </row>
    <row r="1109" spans="1:10">
      <c r="A1109" s="272">
        <v>5037</v>
      </c>
      <c r="B1109" s="272" t="s">
        <v>9414</v>
      </c>
      <c r="C1109" s="272">
        <v>5037</v>
      </c>
      <c r="D1109" s="272" t="s">
        <v>13274</v>
      </c>
      <c r="E1109" s="273">
        <v>41261</v>
      </c>
      <c r="F1109" s="248">
        <f t="shared" si="38"/>
        <v>41292</v>
      </c>
      <c r="G1109" s="274">
        <v>6007.12</v>
      </c>
      <c r="H1109" s="272">
        <f t="shared" si="39"/>
        <v>904</v>
      </c>
      <c r="I1109" s="275" t="s">
        <v>11874</v>
      </c>
      <c r="J1109" s="272"/>
    </row>
    <row r="1110" spans="1:10">
      <c r="A1110" s="272">
        <v>5038</v>
      </c>
      <c r="B1110" s="272" t="s">
        <v>9414</v>
      </c>
      <c r="C1110" s="272">
        <v>5038</v>
      </c>
      <c r="D1110" s="272" t="s">
        <v>12884</v>
      </c>
      <c r="E1110" s="273">
        <v>41263</v>
      </c>
      <c r="F1110" s="248">
        <f t="shared" si="38"/>
        <v>41294</v>
      </c>
      <c r="G1110" s="274">
        <v>6007.12</v>
      </c>
      <c r="H1110" s="272">
        <f t="shared" si="39"/>
        <v>904</v>
      </c>
      <c r="I1110" s="275" t="s">
        <v>11874</v>
      </c>
      <c r="J1110" s="272"/>
    </row>
    <row r="1111" spans="1:10">
      <c r="A1111" s="272">
        <v>5039</v>
      </c>
      <c r="B1111" s="272" t="s">
        <v>9414</v>
      </c>
      <c r="C1111" s="272">
        <v>5039</v>
      </c>
      <c r="D1111" s="272" t="s">
        <v>13277</v>
      </c>
      <c r="E1111" s="273">
        <v>41262</v>
      </c>
      <c r="F1111" s="248">
        <f t="shared" si="38"/>
        <v>41293</v>
      </c>
      <c r="G1111" s="274">
        <v>6007.12</v>
      </c>
      <c r="H1111" s="272">
        <f t="shared" si="39"/>
        <v>904</v>
      </c>
      <c r="I1111" s="275" t="s">
        <v>11874</v>
      </c>
      <c r="J1111" s="272"/>
    </row>
    <row r="1112" spans="1:10">
      <c r="A1112" s="272">
        <v>5040</v>
      </c>
      <c r="B1112" s="272" t="s">
        <v>9414</v>
      </c>
      <c r="C1112" s="272">
        <v>5040</v>
      </c>
      <c r="D1112" s="272" t="s">
        <v>12886</v>
      </c>
      <c r="E1112" s="273">
        <v>41261</v>
      </c>
      <c r="F1112" s="248">
        <f t="shared" si="38"/>
        <v>41292</v>
      </c>
      <c r="G1112" s="274">
        <v>6007.12</v>
      </c>
      <c r="H1112" s="272">
        <f t="shared" si="39"/>
        <v>904</v>
      </c>
      <c r="I1112" s="275" t="s">
        <v>11874</v>
      </c>
      <c r="J1112" s="272"/>
    </row>
    <row r="1113" spans="1:10">
      <c r="A1113" s="272">
        <v>4607</v>
      </c>
      <c r="B1113" s="272" t="s">
        <v>8319</v>
      </c>
      <c r="C1113" s="272">
        <v>4607</v>
      </c>
      <c r="D1113" s="272" t="s">
        <v>13246</v>
      </c>
      <c r="E1113" s="273">
        <v>41261</v>
      </c>
      <c r="F1113" s="248">
        <f t="shared" si="38"/>
        <v>41292</v>
      </c>
      <c r="G1113" s="274">
        <v>6007.12</v>
      </c>
      <c r="H1113" s="272">
        <f>H1112+1</f>
        <v>905</v>
      </c>
      <c r="I1113" s="275" t="s">
        <v>455</v>
      </c>
      <c r="J1113" s="272"/>
    </row>
    <row r="1114" spans="1:10">
      <c r="A1114" s="272">
        <v>3530</v>
      </c>
      <c r="B1114" s="272" t="s">
        <v>122</v>
      </c>
      <c r="C1114" s="272">
        <v>3530</v>
      </c>
      <c r="D1114" s="272" t="s">
        <v>13506</v>
      </c>
      <c r="E1114" s="273">
        <v>41264</v>
      </c>
      <c r="F1114" s="248">
        <f t="shared" si="38"/>
        <v>41295</v>
      </c>
      <c r="G1114" s="274">
        <v>6007.12</v>
      </c>
      <c r="H1114" s="272">
        <f>H1113+1</f>
        <v>906</v>
      </c>
      <c r="I1114" s="275" t="s">
        <v>455</v>
      </c>
      <c r="J1114" s="272"/>
    </row>
    <row r="1115" spans="1:10">
      <c r="A1115" s="272">
        <v>4608</v>
      </c>
      <c r="B1115" s="272" t="s">
        <v>8314</v>
      </c>
      <c r="C1115" s="272">
        <v>4608</v>
      </c>
      <c r="D1115" s="272" t="s">
        <v>12192</v>
      </c>
      <c r="E1115" s="273">
        <v>41254</v>
      </c>
      <c r="F1115" s="248">
        <f t="shared" si="38"/>
        <v>41285</v>
      </c>
      <c r="G1115" s="274">
        <v>6007.12</v>
      </c>
      <c r="H1115" s="272">
        <f>H1114+1</f>
        <v>907</v>
      </c>
      <c r="I1115" s="275" t="s">
        <v>455</v>
      </c>
      <c r="J1115" s="272"/>
    </row>
    <row r="1116" spans="1:10">
      <c r="A1116" s="272">
        <v>4611</v>
      </c>
      <c r="B1116" s="272" t="s">
        <v>8749</v>
      </c>
      <c r="C1116" s="272">
        <v>4611</v>
      </c>
      <c r="D1116" s="272" t="s">
        <v>12705</v>
      </c>
      <c r="E1116" s="273">
        <v>41255</v>
      </c>
      <c r="F1116" s="248">
        <f t="shared" si="38"/>
        <v>41286</v>
      </c>
      <c r="G1116" s="274">
        <v>6007.12</v>
      </c>
      <c r="H1116" s="272">
        <f>H1115+1</f>
        <v>908</v>
      </c>
      <c r="I1116" s="275" t="s">
        <v>455</v>
      </c>
      <c r="J1116" s="272"/>
    </row>
    <row r="1117" spans="1:10">
      <c r="A1117" s="272">
        <v>4224</v>
      </c>
      <c r="B1117" s="272" t="s">
        <v>4764</v>
      </c>
      <c r="C1117" s="272">
        <v>4224</v>
      </c>
      <c r="D1117" s="272" t="s">
        <v>13185</v>
      </c>
      <c r="E1117" s="273">
        <v>41262</v>
      </c>
      <c r="F1117" s="248">
        <f t="shared" si="38"/>
        <v>41293</v>
      </c>
      <c r="G1117" s="274">
        <v>6007.12</v>
      </c>
      <c r="H1117" s="272">
        <f>H1116+1</f>
        <v>909</v>
      </c>
      <c r="I1117" s="275" t="s">
        <v>455</v>
      </c>
      <c r="J1117" s="272"/>
    </row>
    <row r="1118" spans="1:10">
      <c r="A1118" s="272">
        <v>5533</v>
      </c>
      <c r="B1118" s="272" t="s">
        <v>4764</v>
      </c>
      <c r="C1118" s="272">
        <v>5533</v>
      </c>
      <c r="D1118" s="272" t="s">
        <v>13264</v>
      </c>
      <c r="E1118" s="273">
        <v>41263</v>
      </c>
      <c r="F1118" s="248">
        <f t="shared" si="38"/>
        <v>41294</v>
      </c>
      <c r="G1118" s="274">
        <v>6007.12</v>
      </c>
      <c r="H1118" s="272">
        <f>H1117</f>
        <v>909</v>
      </c>
      <c r="I1118" s="275" t="s">
        <v>455</v>
      </c>
      <c r="J1118" s="272"/>
    </row>
    <row r="1119" spans="1:10">
      <c r="A1119" s="272">
        <v>5534</v>
      </c>
      <c r="B1119" s="272" t="s">
        <v>4764</v>
      </c>
      <c r="C1119" s="272">
        <v>5534</v>
      </c>
      <c r="D1119" s="272" t="s">
        <v>13267</v>
      </c>
      <c r="E1119" s="273">
        <v>41262</v>
      </c>
      <c r="F1119" s="248">
        <f t="shared" si="38"/>
        <v>41293</v>
      </c>
      <c r="G1119" s="274">
        <v>6007.12</v>
      </c>
      <c r="H1119" s="272">
        <f>H1118</f>
        <v>909</v>
      </c>
      <c r="I1119" s="275" t="s">
        <v>455</v>
      </c>
      <c r="J1119" s="272"/>
    </row>
    <row r="1120" spans="1:10">
      <c r="A1120" s="272">
        <v>5052</v>
      </c>
      <c r="B1120" s="272" t="s">
        <v>9473</v>
      </c>
      <c r="C1120" s="272">
        <v>5052</v>
      </c>
      <c r="D1120" s="272" t="s">
        <v>13281</v>
      </c>
      <c r="E1120" s="273">
        <v>41262</v>
      </c>
      <c r="F1120" s="248">
        <f t="shared" si="38"/>
        <v>41293</v>
      </c>
      <c r="G1120" s="274">
        <v>6007.12</v>
      </c>
      <c r="H1120" s="272">
        <f>H1119+1</f>
        <v>910</v>
      </c>
      <c r="I1120" s="275" t="s">
        <v>11874</v>
      </c>
      <c r="J1120" s="272"/>
    </row>
    <row r="1121" spans="1:10">
      <c r="A1121" s="272">
        <v>5053</v>
      </c>
      <c r="B1121" s="272" t="s">
        <v>9473</v>
      </c>
      <c r="C1121" s="272">
        <v>5053</v>
      </c>
      <c r="D1121" s="272" t="s">
        <v>13284</v>
      </c>
      <c r="E1121" s="273">
        <v>41262</v>
      </c>
      <c r="F1121" s="248">
        <f t="shared" si="38"/>
        <v>41293</v>
      </c>
      <c r="G1121" s="274">
        <v>6007.12</v>
      </c>
      <c r="H1121" s="272">
        <f t="shared" ref="H1121:H1126" si="40">H1120</f>
        <v>910</v>
      </c>
      <c r="I1121" s="275" t="s">
        <v>11874</v>
      </c>
      <c r="J1121" s="272"/>
    </row>
    <row r="1122" spans="1:10">
      <c r="A1122" s="272">
        <v>5054</v>
      </c>
      <c r="B1122" s="272" t="s">
        <v>9473</v>
      </c>
      <c r="C1122" s="272">
        <v>5054</v>
      </c>
      <c r="D1122" s="272" t="s">
        <v>13287</v>
      </c>
      <c r="E1122" s="273">
        <v>41263</v>
      </c>
      <c r="F1122" s="248">
        <f t="shared" si="38"/>
        <v>41294</v>
      </c>
      <c r="G1122" s="274">
        <v>6007.12</v>
      </c>
      <c r="H1122" s="272">
        <f t="shared" si="40"/>
        <v>910</v>
      </c>
      <c r="I1122" s="275" t="s">
        <v>11874</v>
      </c>
      <c r="J1122" s="272"/>
    </row>
    <row r="1123" spans="1:10">
      <c r="A1123" s="272">
        <v>5058</v>
      </c>
      <c r="B1123" s="272" t="s">
        <v>9473</v>
      </c>
      <c r="C1123" s="272">
        <v>5058</v>
      </c>
      <c r="D1123" s="272" t="s">
        <v>13330</v>
      </c>
      <c r="E1123" s="273">
        <v>41263</v>
      </c>
      <c r="F1123" s="248">
        <f t="shared" si="38"/>
        <v>41294</v>
      </c>
      <c r="G1123" s="274">
        <v>6007.12</v>
      </c>
      <c r="H1123" s="272">
        <f t="shared" si="40"/>
        <v>910</v>
      </c>
      <c r="I1123" s="275" t="s">
        <v>11874</v>
      </c>
      <c r="J1123" s="272"/>
    </row>
    <row r="1124" spans="1:10">
      <c r="A1124" s="272">
        <v>5057</v>
      </c>
      <c r="B1124" s="272" t="s">
        <v>9473</v>
      </c>
      <c r="C1124" s="272">
        <v>5057</v>
      </c>
      <c r="D1124" s="272" t="s">
        <v>13333</v>
      </c>
      <c r="E1124" s="273">
        <v>41264</v>
      </c>
      <c r="F1124" s="248">
        <f t="shared" si="38"/>
        <v>41295</v>
      </c>
      <c r="G1124" s="274">
        <v>6007.12</v>
      </c>
      <c r="H1124" s="272">
        <f t="shared" si="40"/>
        <v>910</v>
      </c>
      <c r="I1124" s="275" t="s">
        <v>11874</v>
      </c>
      <c r="J1124" s="272"/>
    </row>
    <row r="1125" spans="1:10">
      <c r="A1125" s="272">
        <v>5056</v>
      </c>
      <c r="B1125" s="272" t="s">
        <v>9473</v>
      </c>
      <c r="C1125" s="272">
        <v>5056</v>
      </c>
      <c r="D1125" s="272" t="s">
        <v>13544</v>
      </c>
      <c r="E1125" s="273">
        <v>41264</v>
      </c>
      <c r="F1125" s="248">
        <f t="shared" si="38"/>
        <v>41295</v>
      </c>
      <c r="G1125" s="274">
        <v>6007.12</v>
      </c>
      <c r="H1125" s="272">
        <f t="shared" si="40"/>
        <v>910</v>
      </c>
      <c r="I1125" s="275" t="s">
        <v>11874</v>
      </c>
      <c r="J1125" s="272"/>
    </row>
    <row r="1126" spans="1:10">
      <c r="A1126" s="272">
        <v>5055</v>
      </c>
      <c r="B1126" s="272" t="s">
        <v>9473</v>
      </c>
      <c r="C1126" s="272">
        <v>5055</v>
      </c>
      <c r="D1126" s="272" t="s">
        <v>13335</v>
      </c>
      <c r="E1126" s="273">
        <v>41263</v>
      </c>
      <c r="F1126" s="248">
        <f t="shared" si="38"/>
        <v>41294</v>
      </c>
      <c r="G1126" s="274">
        <v>6007.12</v>
      </c>
      <c r="H1126" s="272">
        <f t="shared" si="40"/>
        <v>910</v>
      </c>
      <c r="I1126" s="275" t="s">
        <v>11874</v>
      </c>
      <c r="J1126" s="272"/>
    </row>
    <row r="1127" spans="1:10">
      <c r="A1127" s="272">
        <v>4038</v>
      </c>
      <c r="B1127" s="272" t="s">
        <v>5429</v>
      </c>
      <c r="C1127" s="272">
        <v>4038</v>
      </c>
      <c r="D1127" s="272" t="s">
        <v>12634</v>
      </c>
      <c r="E1127" s="273">
        <v>41255</v>
      </c>
      <c r="F1127" s="248">
        <f t="shared" si="38"/>
        <v>41286</v>
      </c>
      <c r="G1127" s="274">
        <v>6007.12</v>
      </c>
      <c r="H1127" s="272">
        <f>H1126+1</f>
        <v>911</v>
      </c>
      <c r="I1127" s="275" t="s">
        <v>455</v>
      </c>
      <c r="J1127" s="272"/>
    </row>
    <row r="1128" spans="1:10">
      <c r="A1128" s="272">
        <v>4042</v>
      </c>
      <c r="B1128" s="272" t="s">
        <v>5429</v>
      </c>
      <c r="C1128" s="272">
        <v>4042</v>
      </c>
      <c r="D1128" s="272" t="s">
        <v>13513</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12166</v>
      </c>
      <c r="E1130" s="273">
        <v>41254</v>
      </c>
      <c r="F1130" s="248">
        <f t="shared" si="38"/>
        <v>41285</v>
      </c>
      <c r="G1130" s="274">
        <v>6007.12</v>
      </c>
      <c r="H1130" s="272">
        <f>H1129+1</f>
        <v>912</v>
      </c>
      <c r="I1130" s="275" t="s">
        <v>455</v>
      </c>
      <c r="J1130" s="272"/>
    </row>
    <row r="1131" spans="1:10">
      <c r="A1131" s="272">
        <v>4394</v>
      </c>
      <c r="B1131" s="272" t="s">
        <v>1929</v>
      </c>
      <c r="C1131" s="272">
        <v>4394</v>
      </c>
      <c r="D1131" s="272" t="s">
        <v>12676</v>
      </c>
      <c r="E1131" s="273">
        <v>41255</v>
      </c>
      <c r="F1131" s="248">
        <f t="shared" si="38"/>
        <v>41286</v>
      </c>
      <c r="G1131" s="274">
        <v>6007.12</v>
      </c>
      <c r="H1131" s="272">
        <f>H1130</f>
        <v>912</v>
      </c>
      <c r="I1131" s="275" t="s">
        <v>455</v>
      </c>
      <c r="J1131" s="272"/>
    </row>
    <row r="1132" spans="1:10">
      <c r="A1132" s="272">
        <v>3968</v>
      </c>
      <c r="B1132" s="272" t="s">
        <v>3082</v>
      </c>
      <c r="C1132" s="272">
        <v>3968</v>
      </c>
      <c r="D1132" s="272" t="s">
        <v>10748</v>
      </c>
      <c r="E1132" s="273">
        <v>41248</v>
      </c>
      <c r="F1132" s="248">
        <f t="shared" si="38"/>
        <v>41279</v>
      </c>
      <c r="G1132" s="274">
        <v>6007.12</v>
      </c>
      <c r="H1132" s="272">
        <f>H1131+1</f>
        <v>913</v>
      </c>
      <c r="I1132" s="275" t="s">
        <v>455</v>
      </c>
      <c r="J1132" s="272"/>
    </row>
    <row r="1133" spans="1:10">
      <c r="A1133" s="272">
        <v>4122</v>
      </c>
      <c r="B1133" s="272" t="s">
        <v>4763</v>
      </c>
      <c r="C1133" s="272">
        <v>4122</v>
      </c>
      <c r="D1133" s="272" t="s">
        <v>11013</v>
      </c>
      <c r="E1133" s="273">
        <v>41269</v>
      </c>
      <c r="F1133" s="248">
        <f t="shared" si="38"/>
        <v>41300</v>
      </c>
      <c r="G1133" s="274">
        <v>6007.12</v>
      </c>
      <c r="H1133" s="272">
        <f>H1132+1</f>
        <v>914</v>
      </c>
      <c r="I1133" s="275" t="s">
        <v>455</v>
      </c>
      <c r="J1133" s="272"/>
    </row>
    <row r="1134" spans="1:10">
      <c r="A1134" s="272">
        <v>4306</v>
      </c>
      <c r="B1134" s="272" t="s">
        <v>7030</v>
      </c>
      <c r="C1134" s="272">
        <v>4306</v>
      </c>
      <c r="D1134" s="272" t="s">
        <v>12116</v>
      </c>
      <c r="E1134" s="273">
        <v>41250</v>
      </c>
      <c r="F1134" s="248">
        <f t="shared" si="38"/>
        <v>41281</v>
      </c>
      <c r="G1134" s="274">
        <v>6007.12</v>
      </c>
      <c r="H1134" s="272">
        <f>H1133+1</f>
        <v>915</v>
      </c>
      <c r="I1134" s="275" t="s">
        <v>455</v>
      </c>
      <c r="J1134" s="272"/>
    </row>
    <row r="1135" spans="1:10">
      <c r="A1135" s="272">
        <v>4305</v>
      </c>
      <c r="B1135" s="272" t="s">
        <v>7030</v>
      </c>
      <c r="C1135" s="272">
        <v>4305</v>
      </c>
      <c r="D1135" s="272" t="s">
        <v>11972</v>
      </c>
      <c r="E1135" s="273">
        <v>41249</v>
      </c>
      <c r="F1135" s="248">
        <f t="shared" si="38"/>
        <v>41280</v>
      </c>
      <c r="G1135" s="274">
        <v>6007.12</v>
      </c>
      <c r="H1135" s="272">
        <f>H1134</f>
        <v>915</v>
      </c>
      <c r="I1135" s="275" t="s">
        <v>455</v>
      </c>
      <c r="J1135" s="272"/>
    </row>
    <row r="1136" spans="1:10">
      <c r="A1136" s="272">
        <v>4304</v>
      </c>
      <c r="B1136" s="272" t="s">
        <v>7030</v>
      </c>
      <c r="C1136" s="272">
        <v>4304</v>
      </c>
      <c r="D1136" s="272" t="s">
        <v>11980</v>
      </c>
      <c r="E1136" s="273">
        <v>41248</v>
      </c>
      <c r="F1136" s="248">
        <f t="shared" si="38"/>
        <v>41279</v>
      </c>
      <c r="G1136" s="274">
        <v>6007.12</v>
      </c>
      <c r="H1136" s="272">
        <f>H1135</f>
        <v>915</v>
      </c>
      <c r="I1136" s="275" t="s">
        <v>455</v>
      </c>
      <c r="J1136" s="272"/>
    </row>
    <row r="1137" spans="1:10">
      <c r="A1137" s="272">
        <v>4303</v>
      </c>
      <c r="B1137" s="272" t="s">
        <v>7030</v>
      </c>
      <c r="C1137" s="272">
        <v>4303</v>
      </c>
      <c r="D1137" s="272" t="s">
        <v>11983</v>
      </c>
      <c r="E1137" s="273">
        <v>41248</v>
      </c>
      <c r="F1137" s="248">
        <f t="shared" si="38"/>
        <v>41279</v>
      </c>
      <c r="G1137" s="274">
        <v>6007.12</v>
      </c>
      <c r="H1137" s="272">
        <f>H1136</f>
        <v>915</v>
      </c>
      <c r="I1137" s="275" t="s">
        <v>455</v>
      </c>
      <c r="J1137" s="272"/>
    </row>
    <row r="1138" spans="1:10">
      <c r="A1138" s="272">
        <v>4302</v>
      </c>
      <c r="B1138" s="272" t="s">
        <v>7030</v>
      </c>
      <c r="C1138" s="272">
        <v>4302</v>
      </c>
      <c r="D1138" s="272" t="s">
        <v>11986</v>
      </c>
      <c r="E1138" s="273">
        <v>41249</v>
      </c>
      <c r="F1138" s="248">
        <f t="shared" si="38"/>
        <v>41280</v>
      </c>
      <c r="G1138" s="274">
        <v>6007.12</v>
      </c>
      <c r="H1138" s="272">
        <f>H1137</f>
        <v>915</v>
      </c>
      <c r="I1138" s="275" t="s">
        <v>455</v>
      </c>
      <c r="J1138" s="272"/>
    </row>
    <row r="1139" spans="1:10">
      <c r="A1139" s="272">
        <v>4233</v>
      </c>
      <c r="B1139" s="272" t="s">
        <v>1736</v>
      </c>
      <c r="C1139" s="272">
        <v>4233</v>
      </c>
      <c r="D1139" s="272" t="s">
        <v>13179</v>
      </c>
      <c r="E1139" s="273">
        <v>41263</v>
      </c>
      <c r="F1139" s="248">
        <f t="shared" si="38"/>
        <v>41294</v>
      </c>
      <c r="G1139" s="274">
        <v>6007.12</v>
      </c>
      <c r="H1139" s="272">
        <f>H1138+1</f>
        <v>916</v>
      </c>
      <c r="I1139" s="275" t="s">
        <v>455</v>
      </c>
      <c r="J1139" s="272"/>
    </row>
    <row r="1140" spans="1:10">
      <c r="A1140" s="272">
        <v>4232</v>
      </c>
      <c r="B1140" s="272" t="s">
        <v>1736</v>
      </c>
      <c r="C1140" s="272">
        <v>4232</v>
      </c>
      <c r="D1140" s="272" t="s">
        <v>13182</v>
      </c>
      <c r="E1140" s="273">
        <v>41263</v>
      </c>
      <c r="F1140" s="248">
        <f t="shared" si="38"/>
        <v>41294</v>
      </c>
      <c r="G1140" s="274">
        <v>6007.12</v>
      </c>
      <c r="H1140" s="272">
        <f>H1139</f>
        <v>916</v>
      </c>
      <c r="I1140" s="275" t="s">
        <v>455</v>
      </c>
      <c r="J1140" s="272"/>
    </row>
    <row r="1141" spans="1:10">
      <c r="A1141" s="272">
        <v>3991</v>
      </c>
      <c r="B1141" s="272" t="s">
        <v>5438</v>
      </c>
      <c r="C1141" s="272">
        <v>3991</v>
      </c>
      <c r="D1141" s="272" t="s">
        <v>12086</v>
      </c>
      <c r="E1141" s="273">
        <v>41256</v>
      </c>
      <c r="F1141" s="248">
        <f t="shared" si="38"/>
        <v>41287</v>
      </c>
      <c r="G1141" s="274">
        <v>6007.12</v>
      </c>
      <c r="H1141" s="272">
        <v>918</v>
      </c>
      <c r="I1141" s="275" t="s">
        <v>455</v>
      </c>
      <c r="J1141" s="272"/>
    </row>
    <row r="1142" spans="1:10">
      <c r="A1142" s="272">
        <v>4320</v>
      </c>
      <c r="B1142" s="272" t="s">
        <v>5438</v>
      </c>
      <c r="C1142" s="272">
        <v>4320</v>
      </c>
      <c r="D1142" s="272" t="s">
        <v>12125</v>
      </c>
      <c r="E1142" s="273">
        <v>41254</v>
      </c>
      <c r="F1142" s="248">
        <f t="shared" si="38"/>
        <v>41285</v>
      </c>
      <c r="G1142" s="274">
        <v>6007.12</v>
      </c>
      <c r="H1142" s="272">
        <f>H1141</f>
        <v>918</v>
      </c>
      <c r="I1142" s="275" t="s">
        <v>455</v>
      </c>
      <c r="J1142" s="272"/>
    </row>
    <row r="1143" spans="1:10">
      <c r="A1143" s="272">
        <v>4319</v>
      </c>
      <c r="B1143" s="272" t="s">
        <v>5438</v>
      </c>
      <c r="C1143" s="272">
        <v>4319</v>
      </c>
      <c r="D1143" s="272" t="s">
        <v>12128</v>
      </c>
      <c r="E1143" s="273">
        <v>41255</v>
      </c>
      <c r="F1143" s="248">
        <f t="shared" si="38"/>
        <v>41286</v>
      </c>
      <c r="G1143" s="274">
        <v>6007.12</v>
      </c>
      <c r="H1143" s="272">
        <f>H1142</f>
        <v>918</v>
      </c>
      <c r="I1143" s="275" t="s">
        <v>455</v>
      </c>
      <c r="J1143" s="272"/>
    </row>
    <row r="1144" spans="1:10">
      <c r="A1144" s="272">
        <v>4134</v>
      </c>
      <c r="B1144" s="272" t="s">
        <v>4762</v>
      </c>
      <c r="C1144" s="272">
        <v>4134</v>
      </c>
      <c r="D1144" s="272" t="s">
        <v>11020</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11909</v>
      </c>
      <c r="E1146" s="273">
        <v>41248</v>
      </c>
      <c r="F1146" s="248">
        <f t="shared" si="38"/>
        <v>41279</v>
      </c>
      <c r="G1146" s="274">
        <v>6007.12</v>
      </c>
      <c r="H1146" s="272">
        <f>H1145+1</f>
        <v>920</v>
      </c>
      <c r="I1146" s="275" t="s">
        <v>455</v>
      </c>
      <c r="J1146" s="272"/>
    </row>
    <row r="1147" spans="1:10">
      <c r="A1147" s="272">
        <v>4336</v>
      </c>
      <c r="B1147" s="272" t="s">
        <v>1940</v>
      </c>
      <c r="C1147" s="272">
        <v>4336</v>
      </c>
      <c r="D1147" s="272" t="s">
        <v>12644</v>
      </c>
      <c r="E1147" s="273">
        <v>41255</v>
      </c>
      <c r="F1147" s="248">
        <f t="shared" si="38"/>
        <v>41286</v>
      </c>
      <c r="G1147" s="274">
        <v>6007.12</v>
      </c>
      <c r="H1147" s="272">
        <f>H1146+1</f>
        <v>921</v>
      </c>
      <c r="I1147" s="275" t="s">
        <v>455</v>
      </c>
      <c r="J1147" s="272"/>
    </row>
    <row r="1148" spans="1:10">
      <c r="A1148" s="272">
        <v>4338</v>
      </c>
      <c r="B1148" s="272" t="s">
        <v>7051</v>
      </c>
      <c r="C1148" s="272">
        <v>4338</v>
      </c>
      <c r="D1148" s="272" t="s">
        <v>12650</v>
      </c>
      <c r="E1148" s="273">
        <v>41256</v>
      </c>
      <c r="F1148" s="248">
        <f t="shared" si="38"/>
        <v>41287</v>
      </c>
      <c r="G1148" s="274">
        <v>6007.12</v>
      </c>
      <c r="H1148" s="272">
        <f>H1147+1</f>
        <v>922</v>
      </c>
      <c r="I1148" s="275" t="s">
        <v>622</v>
      </c>
      <c r="J1148" s="272"/>
    </row>
    <row r="1149" spans="1:10">
      <c r="A1149" s="272">
        <v>4337</v>
      </c>
      <c r="B1149" s="272" t="s">
        <v>7051</v>
      </c>
      <c r="C1149" s="272">
        <v>4337</v>
      </c>
      <c r="D1149" s="272" t="s">
        <v>11885</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12703</v>
      </c>
      <c r="E1152" s="273">
        <v>41256</v>
      </c>
      <c r="F1152" s="248">
        <f t="shared" si="38"/>
        <v>41287</v>
      </c>
      <c r="G1152" s="274">
        <v>6007.12</v>
      </c>
      <c r="H1152" s="272">
        <f>H1151+1</f>
        <v>925</v>
      </c>
      <c r="I1152" s="275" t="s">
        <v>455</v>
      </c>
      <c r="J1152" s="272"/>
    </row>
    <row r="1153" spans="1:10">
      <c r="A1153" s="272">
        <v>4165</v>
      </c>
      <c r="B1153" s="272" t="s">
        <v>4760</v>
      </c>
      <c r="C1153" s="272">
        <v>4165</v>
      </c>
      <c r="D1153" s="272" t="s">
        <v>12092</v>
      </c>
      <c r="E1153" s="273">
        <v>41254</v>
      </c>
      <c r="F1153" s="248">
        <f t="shared" si="38"/>
        <v>41285</v>
      </c>
      <c r="G1153" s="274">
        <v>6007.12</v>
      </c>
      <c r="H1153" s="272">
        <f>H1152+1</f>
        <v>926</v>
      </c>
      <c r="I1153" s="275" t="s">
        <v>622</v>
      </c>
      <c r="J1153" s="272"/>
    </row>
    <row r="1154" spans="1:10">
      <c r="A1154" s="272">
        <v>4176</v>
      </c>
      <c r="B1154" s="272" t="s">
        <v>4760</v>
      </c>
      <c r="C1154" s="272">
        <v>4176</v>
      </c>
      <c r="D1154" s="272" t="s">
        <v>11877</v>
      </c>
      <c r="E1154" s="273">
        <v>41247</v>
      </c>
      <c r="F1154" s="248">
        <f t="shared" si="38"/>
        <v>41278</v>
      </c>
      <c r="G1154" s="274">
        <v>6007.12</v>
      </c>
      <c r="H1154" s="272">
        <f>H1153</f>
        <v>926</v>
      </c>
      <c r="I1154" s="275" t="s">
        <v>622</v>
      </c>
      <c r="J1154" s="272"/>
    </row>
    <row r="1155" spans="1:10">
      <c r="A1155" s="272">
        <v>3541</v>
      </c>
      <c r="B1155" s="272" t="s">
        <v>2992</v>
      </c>
      <c r="C1155" s="272">
        <v>3541</v>
      </c>
      <c r="D1155" s="272" t="s">
        <v>12766</v>
      </c>
      <c r="E1155" s="273">
        <v>41261</v>
      </c>
      <c r="F1155" s="248">
        <f t="shared" si="38"/>
        <v>41292</v>
      </c>
      <c r="G1155" s="274">
        <v>6007.12</v>
      </c>
      <c r="H1155" s="272">
        <f>H1154+1</f>
        <v>927</v>
      </c>
      <c r="I1155" s="275" t="s">
        <v>455</v>
      </c>
      <c r="J1155" s="272"/>
    </row>
    <row r="1156" spans="1:10">
      <c r="A1156" s="272">
        <v>4342</v>
      </c>
      <c r="B1156" s="272" t="s">
        <v>6955</v>
      </c>
      <c r="C1156" s="272">
        <v>4342</v>
      </c>
      <c r="D1156" s="272" t="s">
        <v>12641</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12657</v>
      </c>
      <c r="E1157" s="273">
        <v>41256</v>
      </c>
      <c r="F1157" s="248">
        <f t="shared" si="41"/>
        <v>41287</v>
      </c>
      <c r="G1157" s="274">
        <v>6007.12</v>
      </c>
      <c r="H1157" s="272">
        <f>H1156</f>
        <v>928</v>
      </c>
      <c r="I1157" s="275" t="s">
        <v>455</v>
      </c>
      <c r="J1157" s="272"/>
    </row>
    <row r="1158" spans="1:10">
      <c r="A1158" s="272">
        <v>4629</v>
      </c>
      <c r="B1158" s="272" t="s">
        <v>6955</v>
      </c>
      <c r="C1158" s="272">
        <v>4629</v>
      </c>
      <c r="D1158" s="272" t="s">
        <v>12701</v>
      </c>
      <c r="E1158" s="273">
        <v>41256</v>
      </c>
      <c r="F1158" s="248">
        <f t="shared" si="41"/>
        <v>41287</v>
      </c>
      <c r="G1158" s="274">
        <v>6007.12</v>
      </c>
      <c r="H1158" s="272">
        <f>H1157</f>
        <v>928</v>
      </c>
      <c r="I1158" s="275" t="s">
        <v>455</v>
      </c>
      <c r="J1158" s="272"/>
    </row>
    <row r="1159" spans="1:10">
      <c r="A1159" s="272">
        <v>3478</v>
      </c>
      <c r="B1159" s="272" t="s">
        <v>2741</v>
      </c>
      <c r="C1159" s="272">
        <v>3478</v>
      </c>
      <c r="D1159" s="272" t="s">
        <v>13147</v>
      </c>
      <c r="E1159" s="273">
        <v>41262</v>
      </c>
      <c r="F1159" s="248">
        <f t="shared" si="41"/>
        <v>41293</v>
      </c>
      <c r="G1159" s="274">
        <v>6007.12</v>
      </c>
      <c r="H1159" s="272">
        <f>H1158+1</f>
        <v>929</v>
      </c>
      <c r="I1159" s="275" t="s">
        <v>455</v>
      </c>
      <c r="J1159" s="272"/>
    </row>
    <row r="1160" spans="1:10">
      <c r="A1160" s="272">
        <v>5606</v>
      </c>
      <c r="B1160" s="272" t="s">
        <v>11939</v>
      </c>
      <c r="C1160" s="272">
        <v>5606</v>
      </c>
      <c r="D1160" s="272" t="s">
        <v>13314</v>
      </c>
      <c r="E1160" s="273">
        <v>41263</v>
      </c>
      <c r="F1160" s="248">
        <f t="shared" si="41"/>
        <v>41294</v>
      </c>
      <c r="G1160" s="274">
        <v>6007.12</v>
      </c>
      <c r="H1160" s="272">
        <f>H1159+1</f>
        <v>930</v>
      </c>
      <c r="I1160" s="275" t="s">
        <v>11874</v>
      </c>
      <c r="J1160" s="272"/>
    </row>
    <row r="1161" spans="1:10">
      <c r="A1161" s="272">
        <v>4630</v>
      </c>
      <c r="B1161" s="272" t="s">
        <v>8680</v>
      </c>
      <c r="C1161" s="272">
        <v>4630</v>
      </c>
      <c r="D1161" s="272" t="s">
        <v>12849</v>
      </c>
      <c r="E1161" s="273">
        <v>41260</v>
      </c>
      <c r="F1161" s="248">
        <f t="shared" si="41"/>
        <v>41291</v>
      </c>
      <c r="G1161" s="274">
        <v>6007.12</v>
      </c>
      <c r="H1161" s="272">
        <f>H1160+1</f>
        <v>931</v>
      </c>
      <c r="I1161" s="275" t="s">
        <v>455</v>
      </c>
      <c r="J1161" s="272"/>
    </row>
    <row r="1162" spans="1:10">
      <c r="A1162" s="272">
        <v>4631</v>
      </c>
      <c r="B1162" s="272" t="s">
        <v>8676</v>
      </c>
      <c r="C1162" s="272">
        <v>4631</v>
      </c>
      <c r="D1162" s="272" t="s">
        <v>13492</v>
      </c>
      <c r="E1162" s="273">
        <v>41264</v>
      </c>
      <c r="F1162" s="248">
        <f t="shared" si="41"/>
        <v>41295</v>
      </c>
      <c r="G1162" s="274">
        <v>6007.12</v>
      </c>
      <c r="H1162" s="272">
        <f>H1161+1</f>
        <v>932</v>
      </c>
      <c r="I1162" s="275" t="s">
        <v>455</v>
      </c>
      <c r="J1162" s="272"/>
    </row>
    <row r="1163" spans="1:10">
      <c r="A1163" s="272">
        <v>4346</v>
      </c>
      <c r="B1163" s="272" t="s">
        <v>7079</v>
      </c>
      <c r="C1163" s="272">
        <v>4346</v>
      </c>
      <c r="D1163" s="272" t="s">
        <v>11976</v>
      </c>
      <c r="E1163" s="273">
        <v>41249</v>
      </c>
      <c r="F1163" s="248">
        <f t="shared" si="41"/>
        <v>41280</v>
      </c>
      <c r="G1163" s="274">
        <v>6007.12</v>
      </c>
      <c r="H1163" s="272">
        <f>H1162+1</f>
        <v>933</v>
      </c>
      <c r="I1163" s="275" t="s">
        <v>455</v>
      </c>
      <c r="J1163" s="272"/>
    </row>
    <row r="1164" spans="1:10">
      <c r="A1164" s="272">
        <v>4345</v>
      </c>
      <c r="B1164" s="272" t="s">
        <v>7079</v>
      </c>
      <c r="C1164" s="272">
        <v>4345</v>
      </c>
      <c r="D1164" s="272" t="s">
        <v>11888</v>
      </c>
      <c r="E1164" s="273">
        <v>41248</v>
      </c>
      <c r="F1164" s="248">
        <f t="shared" si="41"/>
        <v>41279</v>
      </c>
      <c r="G1164" s="274">
        <v>6007.12</v>
      </c>
      <c r="H1164" s="272">
        <f>H1163</f>
        <v>933</v>
      </c>
      <c r="I1164" s="275" t="s">
        <v>455</v>
      </c>
      <c r="J1164" s="272"/>
    </row>
    <row r="1165" spans="1:10">
      <c r="A1165" s="272">
        <v>4397</v>
      </c>
      <c r="B1165" s="272" t="s">
        <v>1119</v>
      </c>
      <c r="C1165" s="272">
        <v>4397</v>
      </c>
      <c r="D1165" s="272" t="s">
        <v>11452</v>
      </c>
      <c r="E1165" s="273">
        <v>41246</v>
      </c>
      <c r="F1165" s="248">
        <f t="shared" si="41"/>
        <v>41277</v>
      </c>
      <c r="G1165" s="274">
        <v>6007.12</v>
      </c>
      <c r="H1165" s="272">
        <f>H1164+1</f>
        <v>934</v>
      </c>
      <c r="I1165" s="275" t="s">
        <v>455</v>
      </c>
      <c r="J1165" s="272"/>
    </row>
    <row r="1166" spans="1:10">
      <c r="A1166" s="272">
        <v>4633</v>
      </c>
      <c r="B1166" s="272" t="s">
        <v>8671</v>
      </c>
      <c r="C1166" s="272">
        <v>4633</v>
      </c>
      <c r="D1166" s="272" t="s">
        <v>13255</v>
      </c>
      <c r="E1166" s="273">
        <v>41263</v>
      </c>
      <c r="F1166" s="248">
        <f t="shared" si="41"/>
        <v>41294</v>
      </c>
      <c r="G1166" s="274">
        <v>6007.12</v>
      </c>
      <c r="H1166" s="272">
        <f>H1165+1</f>
        <v>935</v>
      </c>
      <c r="I1166" s="275" t="s">
        <v>455</v>
      </c>
      <c r="J1166" s="272"/>
    </row>
    <row r="1167" spans="1:10">
      <c r="A1167" s="272">
        <v>4357</v>
      </c>
      <c r="B1167" s="272" t="s">
        <v>7035</v>
      </c>
      <c r="C1167" s="272">
        <v>4357</v>
      </c>
      <c r="D1167" s="272" t="s">
        <v>12119</v>
      </c>
      <c r="E1167" s="273">
        <v>41254</v>
      </c>
      <c r="F1167" s="248">
        <f t="shared" si="41"/>
        <v>41285</v>
      </c>
      <c r="G1167" s="274">
        <v>6007.12</v>
      </c>
      <c r="H1167" s="272">
        <f>H1166+1</f>
        <v>936</v>
      </c>
      <c r="I1167" s="275" t="s">
        <v>455</v>
      </c>
      <c r="J1167" s="272"/>
    </row>
    <row r="1168" spans="1:10">
      <c r="A1168" s="272">
        <v>4356</v>
      </c>
      <c r="B1168" s="272" t="s">
        <v>7035</v>
      </c>
      <c r="C1168" s="272">
        <v>4356</v>
      </c>
      <c r="D1168" s="272" t="s">
        <v>12123</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12130</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12132</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12134</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12136</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12138</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12141</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11949</v>
      </c>
      <c r="E1175" s="273">
        <v>41253</v>
      </c>
      <c r="F1175" s="248">
        <f t="shared" si="41"/>
        <v>41284</v>
      </c>
      <c r="G1175" s="274">
        <v>6007.12</v>
      </c>
      <c r="H1175" s="272">
        <f>H1174+1</f>
        <v>937</v>
      </c>
      <c r="I1175" s="275" t="s">
        <v>455</v>
      </c>
      <c r="J1175" s="272"/>
    </row>
    <row r="1176" spans="1:10">
      <c r="A1176" s="272">
        <v>4474</v>
      </c>
      <c r="B1176" s="272" t="s">
        <v>1620</v>
      </c>
      <c r="C1176" s="272">
        <v>4474</v>
      </c>
      <c r="D1176" s="272" t="s">
        <v>13517</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12807</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13201</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13204</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13207</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13211</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12170</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12811</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12814</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13215</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13218</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13522</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12697</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12764</v>
      </c>
      <c r="E1189" s="273">
        <v>41261</v>
      </c>
      <c r="F1189" s="248">
        <f t="shared" si="41"/>
        <v>41292</v>
      </c>
      <c r="G1189" s="274">
        <v>6007.12</v>
      </c>
      <c r="H1189" s="272">
        <f>H1188+1</f>
        <v>938</v>
      </c>
      <c r="I1189" s="275" t="s">
        <v>622</v>
      </c>
      <c r="J1189" s="272"/>
    </row>
    <row r="1190" spans="1:10">
      <c r="A1190" s="272">
        <v>4483</v>
      </c>
      <c r="B1190" s="272" t="s">
        <v>7638</v>
      </c>
      <c r="C1190" s="272">
        <v>4483</v>
      </c>
      <c r="D1190" s="272" t="s">
        <v>11539</v>
      </c>
      <c r="E1190" s="273">
        <v>41248</v>
      </c>
      <c r="F1190" s="248">
        <f t="shared" si="41"/>
        <v>41279</v>
      </c>
      <c r="G1190" s="274">
        <v>6007.12</v>
      </c>
      <c r="H1190" s="272">
        <f>H1189+1</f>
        <v>939</v>
      </c>
      <c r="I1190" s="275" t="s">
        <v>455</v>
      </c>
      <c r="J1190" s="272"/>
    </row>
    <row r="1191" spans="1:10">
      <c r="A1191" s="272">
        <v>4487</v>
      </c>
      <c r="B1191" s="272" t="s">
        <v>7638</v>
      </c>
      <c r="C1191" s="272">
        <v>4487</v>
      </c>
      <c r="D1191" s="272" t="s">
        <v>11553</v>
      </c>
      <c r="E1191" s="273">
        <v>41246</v>
      </c>
      <c r="F1191" s="248">
        <f t="shared" si="41"/>
        <v>41277</v>
      </c>
      <c r="G1191" s="274">
        <v>6007.12</v>
      </c>
      <c r="H1191" s="272">
        <f>H1190</f>
        <v>939</v>
      </c>
      <c r="I1191" s="275" t="s">
        <v>455</v>
      </c>
      <c r="J1191" s="272"/>
    </row>
    <row r="1192" spans="1:10">
      <c r="A1192" s="272">
        <v>4488</v>
      </c>
      <c r="B1192" s="272" t="s">
        <v>7638</v>
      </c>
      <c r="C1192" s="272">
        <v>4488</v>
      </c>
      <c r="D1192" s="272" t="s">
        <v>11996</v>
      </c>
      <c r="E1192" s="273">
        <v>41249</v>
      </c>
      <c r="F1192" s="248">
        <f t="shared" si="41"/>
        <v>41280</v>
      </c>
      <c r="G1192" s="274">
        <v>6007.12</v>
      </c>
      <c r="H1192" s="272">
        <f>H1191</f>
        <v>939</v>
      </c>
      <c r="I1192" s="275" t="s">
        <v>455</v>
      </c>
      <c r="J1192" s="272"/>
    </row>
    <row r="1193" spans="1:10">
      <c r="A1193" s="272">
        <v>4489</v>
      </c>
      <c r="B1193" s="272" t="s">
        <v>7638</v>
      </c>
      <c r="C1193" s="272">
        <v>4489</v>
      </c>
      <c r="D1193" s="272" t="s">
        <v>11999</v>
      </c>
      <c r="E1193" s="273">
        <v>41249</v>
      </c>
      <c r="F1193" s="248">
        <f t="shared" si="41"/>
        <v>41280</v>
      </c>
      <c r="G1193" s="274">
        <v>6007.12</v>
      </c>
      <c r="H1193" s="272">
        <f>H1192</f>
        <v>939</v>
      </c>
      <c r="I1193" s="275" t="s">
        <v>455</v>
      </c>
      <c r="J1193" s="272"/>
    </row>
    <row r="1194" spans="1:10">
      <c r="A1194" s="272">
        <v>4490</v>
      </c>
      <c r="B1194" s="272" t="s">
        <v>7638</v>
      </c>
      <c r="C1194" s="272">
        <v>4490</v>
      </c>
      <c r="D1194" s="272" t="s">
        <v>11896</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12074</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12843</v>
      </c>
      <c r="E1196" s="273">
        <v>41257</v>
      </c>
      <c r="F1196" s="248">
        <f t="shared" si="41"/>
        <v>41288</v>
      </c>
      <c r="G1196" s="274">
        <v>6007.12</v>
      </c>
      <c r="H1196" s="272">
        <f t="shared" si="44"/>
        <v>941</v>
      </c>
      <c r="I1196" s="275" t="s">
        <v>11874</v>
      </c>
      <c r="J1196" s="272"/>
    </row>
    <row r="1197" spans="1:10">
      <c r="A1197" s="272">
        <v>4637</v>
      </c>
      <c r="B1197" s="272" t="s">
        <v>8646</v>
      </c>
      <c r="C1197" s="272">
        <v>4637</v>
      </c>
      <c r="D1197" s="272" t="s">
        <v>12839</v>
      </c>
      <c r="E1197" s="273">
        <v>41262</v>
      </c>
      <c r="F1197" s="248">
        <f t="shared" si="41"/>
        <v>41293</v>
      </c>
      <c r="G1197" s="274">
        <v>6007.12</v>
      </c>
      <c r="H1197" s="272">
        <f t="shared" si="44"/>
        <v>942</v>
      </c>
      <c r="I1197" s="275" t="s">
        <v>11874</v>
      </c>
      <c r="J1197" s="272"/>
    </row>
    <row r="1198" spans="1:10">
      <c r="A1198" s="272">
        <v>4639</v>
      </c>
      <c r="B1198" s="272" t="s">
        <v>8762</v>
      </c>
      <c r="C1198" s="272">
        <v>4639</v>
      </c>
      <c r="D1198" s="272" t="s">
        <v>13258</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13261</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12111</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12207</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13141</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12210</v>
      </c>
      <c r="E1203" s="273">
        <v>41255</v>
      </c>
      <c r="F1203" s="248">
        <f t="shared" si="41"/>
        <v>41286</v>
      </c>
      <c r="G1203" s="274">
        <v>6007.12</v>
      </c>
      <c r="H1203" s="272">
        <f t="shared" si="44"/>
        <v>948</v>
      </c>
      <c r="I1203" s="275" t="s">
        <v>11874</v>
      </c>
      <c r="J1203" s="272"/>
    </row>
    <row r="1204" spans="1:10">
      <c r="A1204" s="272">
        <v>4366</v>
      </c>
      <c r="B1204" s="272" t="s">
        <v>1652</v>
      </c>
      <c r="C1204" s="272">
        <v>4366</v>
      </c>
      <c r="D1204" s="272" t="s">
        <v>13193</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13197</v>
      </c>
      <c r="E1205" s="273">
        <v>41263</v>
      </c>
      <c r="F1205" s="248">
        <f t="shared" si="41"/>
        <v>41294</v>
      </c>
      <c r="G1205" s="274">
        <v>6007.12</v>
      </c>
      <c r="H1205" s="272">
        <f>H1204</f>
        <v>949</v>
      </c>
      <c r="I1205" s="275" t="s">
        <v>455</v>
      </c>
      <c r="J1205" s="272"/>
    </row>
    <row r="1206" spans="1:10">
      <c r="A1206" s="272">
        <v>4367</v>
      </c>
      <c r="B1206" s="272" t="s">
        <v>6925</v>
      </c>
      <c r="C1206" s="272">
        <v>4367</v>
      </c>
      <c r="D1206" s="272" t="s">
        <v>11315</v>
      </c>
      <c r="E1206" s="273">
        <v>41247</v>
      </c>
      <c r="F1206" s="248">
        <f t="shared" si="41"/>
        <v>41278</v>
      </c>
      <c r="G1206" s="274">
        <v>6007.12</v>
      </c>
      <c r="H1206" s="272">
        <f>H1205+1</f>
        <v>950</v>
      </c>
      <c r="I1206" s="275" t="s">
        <v>455</v>
      </c>
      <c r="J1206" s="272"/>
    </row>
    <row r="1207" spans="1:10">
      <c r="A1207" s="272">
        <v>5530</v>
      </c>
      <c r="B1207" s="272" t="s">
        <v>9049</v>
      </c>
      <c r="C1207" s="272">
        <v>5530</v>
      </c>
      <c r="D1207" s="272" t="s">
        <v>13537</v>
      </c>
      <c r="E1207" s="273">
        <v>41264</v>
      </c>
      <c r="F1207" s="248">
        <f t="shared" si="41"/>
        <v>41295</v>
      </c>
      <c r="G1207" s="274">
        <v>6007.12</v>
      </c>
      <c r="H1207" s="272">
        <f>H1206+1</f>
        <v>951</v>
      </c>
      <c r="I1207" s="275" t="s">
        <v>455</v>
      </c>
      <c r="J1207" s="272"/>
    </row>
    <row r="1208" spans="1:10">
      <c r="A1208" s="272">
        <v>5536</v>
      </c>
      <c r="B1208" s="272" t="s">
        <v>9049</v>
      </c>
      <c r="C1208" s="272">
        <v>5536</v>
      </c>
      <c r="D1208" s="272" t="s">
        <v>13540</v>
      </c>
      <c r="E1208" s="273">
        <v>41269</v>
      </c>
      <c r="F1208" s="248">
        <f t="shared" si="41"/>
        <v>41300</v>
      </c>
      <c r="G1208" s="274">
        <v>6007.12</v>
      </c>
      <c r="H1208" s="272">
        <f>H1207</f>
        <v>951</v>
      </c>
      <c r="I1208" s="275" t="s">
        <v>455</v>
      </c>
      <c r="J1208" s="272"/>
    </row>
    <row r="1209" spans="1:10">
      <c r="A1209" s="272">
        <v>4401</v>
      </c>
      <c r="B1209" s="272" t="s">
        <v>1860</v>
      </c>
      <c r="C1209" s="272">
        <v>4401</v>
      </c>
      <c r="D1209" s="272" t="s">
        <v>12804</v>
      </c>
      <c r="E1209" s="273">
        <v>41260</v>
      </c>
      <c r="F1209" s="248">
        <f t="shared" si="41"/>
        <v>41291</v>
      </c>
      <c r="G1209" s="274">
        <v>6007.12</v>
      </c>
      <c r="H1209" s="272">
        <f>H1208+1</f>
        <v>952</v>
      </c>
      <c r="I1209" s="275" t="s">
        <v>11874</v>
      </c>
      <c r="J1209" s="272"/>
    </row>
    <row r="1210" spans="1:10">
      <c r="A1210" s="272">
        <v>4374</v>
      </c>
      <c r="B1210" s="272" t="s">
        <v>6904</v>
      </c>
      <c r="C1210" s="272">
        <v>4374</v>
      </c>
      <c r="D1210" s="272" t="s">
        <v>13188</v>
      </c>
      <c r="E1210" s="273">
        <v>41261</v>
      </c>
      <c r="F1210" s="248">
        <f t="shared" si="41"/>
        <v>41292</v>
      </c>
      <c r="G1210" s="274">
        <v>6007.12</v>
      </c>
      <c r="H1210" s="272">
        <f>H1209+1</f>
        <v>953</v>
      </c>
      <c r="I1210" s="275" t="s">
        <v>455</v>
      </c>
      <c r="J1210" s="272"/>
    </row>
    <row r="1211" spans="1:10">
      <c r="A1211" s="272">
        <v>4373</v>
      </c>
      <c r="B1211" s="272" t="s">
        <v>6904</v>
      </c>
      <c r="C1211" s="272">
        <v>4373</v>
      </c>
      <c r="D1211" s="272" t="s">
        <v>12793</v>
      </c>
      <c r="E1211" s="273">
        <v>41261</v>
      </c>
      <c r="F1211" s="248">
        <f t="shared" si="41"/>
        <v>41292</v>
      </c>
      <c r="G1211" s="274">
        <v>6007.12</v>
      </c>
      <c r="H1211" s="272">
        <f>H1210</f>
        <v>953</v>
      </c>
      <c r="I1211" s="275" t="s">
        <v>455</v>
      </c>
      <c r="J1211" s="272"/>
    </row>
    <row r="1212" spans="1:10">
      <c r="A1212" s="272">
        <v>4652</v>
      </c>
      <c r="B1212" s="272" t="s">
        <v>11933</v>
      </c>
      <c r="C1212" s="272">
        <v>4652</v>
      </c>
      <c r="D1212" s="272" t="s">
        <v>13311</v>
      </c>
      <c r="E1212" s="273">
        <v>41262</v>
      </c>
      <c r="F1212" s="248">
        <f t="shared" si="41"/>
        <v>41293</v>
      </c>
      <c r="G1212" s="274">
        <v>6007.12</v>
      </c>
      <c r="H1212" s="272">
        <f>H1211+1</f>
        <v>954</v>
      </c>
      <c r="I1212" s="275" t="s">
        <v>11874</v>
      </c>
      <c r="J1212" s="272"/>
    </row>
    <row r="1213" spans="1:10">
      <c r="A1213" s="245">
        <v>4427</v>
      </c>
      <c r="B1213" s="245" t="s">
        <v>7288</v>
      </c>
      <c r="C1213" s="245">
        <v>4427</v>
      </c>
      <c r="D1213" s="245" t="s">
        <v>13660</v>
      </c>
      <c r="E1213" s="247">
        <v>41284</v>
      </c>
      <c r="F1213" s="248">
        <f t="shared" si="41"/>
        <v>41315</v>
      </c>
      <c r="G1213" s="249">
        <v>6007.12</v>
      </c>
      <c r="H1213" s="245">
        <v>973</v>
      </c>
      <c r="I1213" s="246" t="s">
        <v>455</v>
      </c>
      <c r="J1213" s="245"/>
    </row>
    <row r="1214" spans="1:10">
      <c r="A1214" s="245">
        <v>4301</v>
      </c>
      <c r="B1214" s="245" t="s">
        <v>175</v>
      </c>
      <c r="C1214" s="245">
        <v>4301</v>
      </c>
      <c r="D1214" s="245" t="s">
        <v>14142</v>
      </c>
      <c r="E1214" s="247">
        <v>41299</v>
      </c>
      <c r="F1214" s="248">
        <f t="shared" si="41"/>
        <v>41330</v>
      </c>
      <c r="G1214" s="249">
        <v>6007.12</v>
      </c>
      <c r="H1214" s="245">
        <f>H1213+1</f>
        <v>974</v>
      </c>
      <c r="I1214" s="246" t="s">
        <v>455</v>
      </c>
      <c r="J1214" s="245"/>
    </row>
    <row r="1215" spans="1:10">
      <c r="A1215" s="245">
        <v>3873</v>
      </c>
      <c r="B1215" s="245" t="s">
        <v>176</v>
      </c>
      <c r="C1215" s="245">
        <v>3873</v>
      </c>
      <c r="D1215" s="245" t="s">
        <v>14582</v>
      </c>
      <c r="E1215" s="247">
        <v>41297</v>
      </c>
      <c r="F1215" s="248">
        <f t="shared" si="41"/>
        <v>41328</v>
      </c>
      <c r="G1215" s="249">
        <v>6007.12</v>
      </c>
      <c r="H1215" s="245">
        <f>H1214+1</f>
        <v>975</v>
      </c>
      <c r="I1215" s="246" t="s">
        <v>622</v>
      </c>
      <c r="J1215" s="245"/>
    </row>
    <row r="1216" spans="1:10">
      <c r="A1216" s="245">
        <v>5548</v>
      </c>
      <c r="B1216" s="245" t="s">
        <v>2122</v>
      </c>
      <c r="C1216" s="245">
        <v>5548</v>
      </c>
      <c r="D1216" s="245" t="s">
        <v>14196</v>
      </c>
      <c r="E1216" s="247">
        <v>41295</v>
      </c>
      <c r="F1216" s="248">
        <f t="shared" si="41"/>
        <v>41326</v>
      </c>
      <c r="G1216" s="249">
        <v>6007.12</v>
      </c>
      <c r="H1216" s="245">
        <f>H1215+1</f>
        <v>976</v>
      </c>
      <c r="I1216" s="246" t="s">
        <v>622</v>
      </c>
      <c r="J1216" s="245"/>
    </row>
    <row r="1217" spans="1:10">
      <c r="A1217" s="245">
        <v>4507</v>
      </c>
      <c r="B1217" s="245" t="s">
        <v>7747</v>
      </c>
      <c r="C1217" s="245">
        <v>4507</v>
      </c>
      <c r="D1217" s="245" t="s">
        <v>13612</v>
      </c>
      <c r="E1217" s="247">
        <v>41278</v>
      </c>
      <c r="F1217" s="248">
        <f t="shared" si="41"/>
        <v>41309</v>
      </c>
      <c r="G1217" s="249">
        <v>6007.12</v>
      </c>
      <c r="H1217" s="245">
        <f>H1216+2</f>
        <v>978</v>
      </c>
      <c r="I1217" s="246" t="s">
        <v>455</v>
      </c>
      <c r="J1217" s="245"/>
    </row>
    <row r="1218" spans="1:10">
      <c r="A1218" s="245">
        <v>4183</v>
      </c>
      <c r="B1218" s="245" t="s">
        <v>201</v>
      </c>
      <c r="C1218" s="245">
        <v>4183</v>
      </c>
      <c r="D1218" s="245" t="s">
        <v>14136</v>
      </c>
      <c r="E1218" s="247">
        <v>41284</v>
      </c>
      <c r="F1218" s="248">
        <f t="shared" si="41"/>
        <v>41315</v>
      </c>
      <c r="G1218" s="249">
        <v>6007.12</v>
      </c>
      <c r="H1218" s="245">
        <f>H1217+1</f>
        <v>979</v>
      </c>
      <c r="I1218" s="246" t="s">
        <v>455</v>
      </c>
      <c r="J1218" s="245"/>
    </row>
    <row r="1219" spans="1:10">
      <c r="A1219" s="245">
        <v>4182</v>
      </c>
      <c r="B1219" s="245" t="s">
        <v>201</v>
      </c>
      <c r="C1219" s="245">
        <v>4182</v>
      </c>
      <c r="D1219" s="245" t="s">
        <v>13649</v>
      </c>
      <c r="E1219" s="247">
        <v>41285</v>
      </c>
      <c r="F1219" s="248">
        <f t="shared" si="41"/>
        <v>41316</v>
      </c>
      <c r="G1219" s="249">
        <v>6007.12</v>
      </c>
      <c r="H1219" s="245">
        <f>H1218</f>
        <v>979</v>
      </c>
      <c r="I1219" s="246" t="s">
        <v>455</v>
      </c>
      <c r="J1219" s="245"/>
    </row>
    <row r="1220" spans="1:10">
      <c r="A1220" s="245">
        <v>4181</v>
      </c>
      <c r="B1220" s="245" t="s">
        <v>201</v>
      </c>
      <c r="C1220" s="245">
        <v>4181</v>
      </c>
      <c r="D1220" s="245" t="s">
        <v>14139</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13651</v>
      </c>
      <c r="E1221" s="247">
        <v>41282</v>
      </c>
      <c r="F1221" s="248">
        <f t="shared" si="45"/>
        <v>41313</v>
      </c>
      <c r="G1221" s="249">
        <v>6007.12</v>
      </c>
      <c r="H1221" s="245">
        <f>H1220+1</f>
        <v>980</v>
      </c>
      <c r="I1221" s="246" t="s">
        <v>455</v>
      </c>
      <c r="J1221" s="245"/>
    </row>
    <row r="1222" spans="1:10">
      <c r="A1222" s="245">
        <v>4205</v>
      </c>
      <c r="B1222" s="245" t="s">
        <v>164</v>
      </c>
      <c r="C1222" s="245">
        <v>4205</v>
      </c>
      <c r="D1222" s="245" t="s">
        <v>13654</v>
      </c>
      <c r="E1222" s="247">
        <v>41282</v>
      </c>
      <c r="F1222" s="248">
        <f t="shared" si="45"/>
        <v>41313</v>
      </c>
      <c r="G1222" s="249">
        <v>6007.12</v>
      </c>
      <c r="H1222" s="245">
        <f>H1221</f>
        <v>980</v>
      </c>
      <c r="I1222" s="246" t="s">
        <v>455</v>
      </c>
      <c r="J1222" s="245"/>
    </row>
    <row r="1223" spans="1:10">
      <c r="A1223" s="245">
        <v>4202</v>
      </c>
      <c r="B1223" s="245" t="s">
        <v>164</v>
      </c>
      <c r="C1223" s="245">
        <v>4202</v>
      </c>
      <c r="D1223" s="245" t="s">
        <v>11167</v>
      </c>
      <c r="E1223" s="247">
        <v>41298</v>
      </c>
      <c r="F1223" s="248">
        <f t="shared" si="45"/>
        <v>41329</v>
      </c>
      <c r="G1223" s="249">
        <v>6007.12</v>
      </c>
      <c r="H1223" s="245">
        <f>H1222</f>
        <v>980</v>
      </c>
      <c r="I1223" s="246" t="s">
        <v>14095</v>
      </c>
      <c r="J1223" s="245"/>
    </row>
    <row r="1224" spans="1:10">
      <c r="A1224" s="245">
        <v>5301</v>
      </c>
      <c r="B1224" s="245" t="s">
        <v>12950</v>
      </c>
      <c r="C1224" s="245">
        <v>5301</v>
      </c>
      <c r="D1224" s="245" t="s">
        <v>14661</v>
      </c>
      <c r="E1224" s="247">
        <v>41299</v>
      </c>
      <c r="F1224" s="248">
        <f t="shared" si="45"/>
        <v>41330</v>
      </c>
      <c r="G1224" s="249">
        <v>6007.12</v>
      </c>
      <c r="H1224" s="245">
        <f>H1223+1</f>
        <v>981</v>
      </c>
      <c r="I1224" s="246" t="s">
        <v>14095</v>
      </c>
      <c r="J1224" s="245"/>
    </row>
    <row r="1225" spans="1:10">
      <c r="A1225" s="245">
        <v>5300</v>
      </c>
      <c r="B1225" s="245" t="s">
        <v>12950</v>
      </c>
      <c r="C1225" s="245">
        <v>5300</v>
      </c>
      <c r="D1225" s="245" t="s">
        <v>14616</v>
      </c>
      <c r="E1225" s="247">
        <v>41302</v>
      </c>
      <c r="F1225" s="248">
        <f t="shared" si="45"/>
        <v>41333</v>
      </c>
      <c r="G1225" s="249">
        <v>6007.12</v>
      </c>
      <c r="H1225" s="245">
        <f>H1224</f>
        <v>981</v>
      </c>
      <c r="I1225" s="246" t="s">
        <v>14095</v>
      </c>
      <c r="J1225" s="245"/>
    </row>
    <row r="1226" spans="1:10">
      <c r="A1226" s="245">
        <v>5299</v>
      </c>
      <c r="B1226" s="245" t="s">
        <v>12950</v>
      </c>
      <c r="C1226" s="245">
        <v>5299</v>
      </c>
      <c r="D1226" s="245" t="s">
        <v>14618</v>
      </c>
      <c r="E1226" s="247">
        <v>41302</v>
      </c>
      <c r="F1226" s="248">
        <f t="shared" si="45"/>
        <v>41333</v>
      </c>
      <c r="G1226" s="249">
        <v>6007.12</v>
      </c>
      <c r="H1226" s="245">
        <f>H1225</f>
        <v>981</v>
      </c>
      <c r="I1226" s="246" t="s">
        <v>14095</v>
      </c>
      <c r="J1226" s="245"/>
    </row>
    <row r="1227" spans="1:10">
      <c r="A1227" s="245">
        <v>3872</v>
      </c>
      <c r="B1227" s="245" t="s">
        <v>2420</v>
      </c>
      <c r="C1227" s="245">
        <v>3872</v>
      </c>
      <c r="D1227" s="245" t="s">
        <v>14131</v>
      </c>
      <c r="E1227" s="247">
        <v>41291</v>
      </c>
      <c r="F1227" s="248">
        <f t="shared" si="45"/>
        <v>41322</v>
      </c>
      <c r="G1227" s="249">
        <v>6007.12</v>
      </c>
      <c r="H1227" s="245">
        <f>H1226+1</f>
        <v>982</v>
      </c>
      <c r="I1227" s="246" t="s">
        <v>14095</v>
      </c>
      <c r="J1227" s="245"/>
    </row>
    <row r="1228" spans="1:10">
      <c r="A1228" s="245">
        <v>4560</v>
      </c>
      <c r="B1228" s="245" t="s">
        <v>7962</v>
      </c>
      <c r="C1228" s="245">
        <v>4560</v>
      </c>
      <c r="D1228" s="245" t="s">
        <v>14150</v>
      </c>
      <c r="E1228" s="247">
        <v>41288</v>
      </c>
      <c r="F1228" s="248">
        <f t="shared" si="45"/>
        <v>41319</v>
      </c>
      <c r="G1228" s="249">
        <v>6007.12</v>
      </c>
      <c r="H1228" s="245">
        <f>H1227+1</f>
        <v>983</v>
      </c>
      <c r="I1228" s="246" t="s">
        <v>455</v>
      </c>
      <c r="J1228" s="245"/>
    </row>
    <row r="1229" spans="1:10">
      <c r="A1229" s="245">
        <v>4561</v>
      </c>
      <c r="B1229" s="245" t="s">
        <v>7962</v>
      </c>
      <c r="C1229" s="245">
        <v>4561</v>
      </c>
      <c r="D1229" s="245" t="s">
        <v>14153</v>
      </c>
      <c r="E1229" s="247">
        <v>41288</v>
      </c>
      <c r="F1229" s="248">
        <f t="shared" si="45"/>
        <v>41319</v>
      </c>
      <c r="G1229" s="249">
        <v>6007.12</v>
      </c>
      <c r="H1229" s="245">
        <f>H1228</f>
        <v>983</v>
      </c>
      <c r="I1229" s="246" t="s">
        <v>455</v>
      </c>
      <c r="J1229" s="245"/>
    </row>
    <row r="1230" spans="1:10">
      <c r="A1230" s="245">
        <v>4211</v>
      </c>
      <c r="B1230" s="245" t="s">
        <v>4768</v>
      </c>
      <c r="C1230" s="245">
        <v>4211</v>
      </c>
      <c r="D1230" s="245" t="s">
        <v>13599</v>
      </c>
      <c r="E1230" s="247">
        <v>41278</v>
      </c>
      <c r="F1230" s="248">
        <f t="shared" si="45"/>
        <v>41309</v>
      </c>
      <c r="G1230" s="249">
        <v>6007.12</v>
      </c>
      <c r="H1230" s="245">
        <f>H1229+1</f>
        <v>984</v>
      </c>
      <c r="I1230" s="246" t="s">
        <v>455</v>
      </c>
      <c r="J1230" s="245"/>
    </row>
    <row r="1231" spans="1:10">
      <c r="A1231" s="245">
        <v>4210</v>
      </c>
      <c r="B1231" s="245" t="s">
        <v>4768</v>
      </c>
      <c r="C1231" s="245">
        <v>4210</v>
      </c>
      <c r="D1231" s="245" t="s">
        <v>13602</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14157</v>
      </c>
      <c r="E1233" s="247">
        <v>41285</v>
      </c>
      <c r="F1233" s="248">
        <f t="shared" si="45"/>
        <v>41316</v>
      </c>
      <c r="G1233" s="249">
        <v>6007.12</v>
      </c>
      <c r="H1233" s="245">
        <f>H1232+1</f>
        <v>985</v>
      </c>
      <c r="I1233" s="246" t="s">
        <v>455</v>
      </c>
      <c r="J1233" s="245"/>
    </row>
    <row r="1234" spans="1:10">
      <c r="A1234" s="245">
        <v>5294</v>
      </c>
      <c r="B1234" s="245" t="s">
        <v>6563</v>
      </c>
      <c r="C1234" s="245">
        <v>5294</v>
      </c>
      <c r="D1234" s="245" t="s">
        <v>14715</v>
      </c>
      <c r="E1234" s="247">
        <v>41304</v>
      </c>
      <c r="F1234" s="248">
        <f t="shared" si="45"/>
        <v>41335</v>
      </c>
      <c r="G1234" s="249">
        <v>6007.12</v>
      </c>
      <c r="H1234" s="245">
        <f>H1233+1</f>
        <v>986</v>
      </c>
      <c r="I1234" s="246" t="s">
        <v>14095</v>
      </c>
      <c r="J1234" s="245"/>
    </row>
    <row r="1235" spans="1:10">
      <c r="A1235" s="245">
        <v>4602</v>
      </c>
      <c r="B1235" s="245" t="s">
        <v>8333</v>
      </c>
      <c r="C1235" s="245">
        <v>4602</v>
      </c>
      <c r="D1235" s="245" t="s">
        <v>13615</v>
      </c>
      <c r="E1235" s="247">
        <v>41277</v>
      </c>
      <c r="F1235" s="248">
        <f t="shared" si="45"/>
        <v>41308</v>
      </c>
      <c r="G1235" s="249">
        <v>6007.12</v>
      </c>
      <c r="H1235" s="245">
        <f>H1234+1</f>
        <v>987</v>
      </c>
      <c r="I1235" s="246" t="s">
        <v>455</v>
      </c>
      <c r="J1235" s="245"/>
    </row>
    <row r="1236" spans="1:10">
      <c r="A1236" s="245">
        <v>5059</v>
      </c>
      <c r="B1236" s="245" t="s">
        <v>9473</v>
      </c>
      <c r="C1236" s="245">
        <v>5059</v>
      </c>
      <c r="D1236" s="245" t="s">
        <v>14655</v>
      </c>
      <c r="E1236" s="247">
        <v>41299</v>
      </c>
      <c r="F1236" s="248">
        <f t="shared" si="45"/>
        <v>41330</v>
      </c>
      <c r="G1236" s="249">
        <v>6007.12</v>
      </c>
      <c r="H1236" s="245">
        <f>H1235+1</f>
        <v>988</v>
      </c>
      <c r="I1236" s="246" t="s">
        <v>14095</v>
      </c>
      <c r="J1236" s="245"/>
    </row>
    <row r="1237" spans="1:10">
      <c r="A1237" s="245">
        <v>5060</v>
      </c>
      <c r="B1237" s="245" t="s">
        <v>9473</v>
      </c>
      <c r="C1237" s="245">
        <v>5060</v>
      </c>
      <c r="D1237" s="245" t="s">
        <v>14709</v>
      </c>
      <c r="E1237" s="247">
        <v>41302</v>
      </c>
      <c r="F1237" s="248">
        <f t="shared" si="45"/>
        <v>41333</v>
      </c>
      <c r="G1237" s="249">
        <v>6007.12</v>
      </c>
      <c r="H1237" s="245">
        <f>H1236</f>
        <v>988</v>
      </c>
      <c r="I1237" s="246" t="s">
        <v>14095</v>
      </c>
      <c r="J1237" s="245"/>
    </row>
    <row r="1238" spans="1:10">
      <c r="A1238" s="245">
        <v>5062</v>
      </c>
      <c r="B1238" s="245" t="s">
        <v>9473</v>
      </c>
      <c r="C1238" s="245">
        <v>5062</v>
      </c>
      <c r="D1238" s="245" t="s">
        <v>14614</v>
      </c>
      <c r="E1238" s="247">
        <v>41303</v>
      </c>
      <c r="F1238" s="248">
        <f t="shared" si="45"/>
        <v>41334</v>
      </c>
      <c r="G1238" s="249">
        <v>6007.12</v>
      </c>
      <c r="H1238" s="245">
        <f>H1237</f>
        <v>988</v>
      </c>
      <c r="I1238" s="246" t="s">
        <v>14095</v>
      </c>
      <c r="J1238" s="245"/>
    </row>
    <row r="1239" spans="1:10">
      <c r="A1239" s="245">
        <v>5061</v>
      </c>
      <c r="B1239" s="245" t="s">
        <v>9473</v>
      </c>
      <c r="C1239" s="245">
        <v>5061</v>
      </c>
      <c r="D1239" s="245" t="s">
        <v>14712</v>
      </c>
      <c r="E1239" s="247">
        <v>41304</v>
      </c>
      <c r="F1239" s="248">
        <f t="shared" si="45"/>
        <v>41335</v>
      </c>
      <c r="G1239" s="249">
        <v>6007.12</v>
      </c>
      <c r="H1239" s="245">
        <f>H1238</f>
        <v>988</v>
      </c>
      <c r="I1239" s="246" t="s">
        <v>14095</v>
      </c>
      <c r="J1239" s="245"/>
    </row>
    <row r="1240" spans="1:10">
      <c r="A1240" s="245">
        <v>5212</v>
      </c>
      <c r="B1240" s="245" t="s">
        <v>13364</v>
      </c>
      <c r="C1240" s="245">
        <v>5212</v>
      </c>
      <c r="D1240" s="245" t="s">
        <v>14729</v>
      </c>
      <c r="E1240" s="247">
        <v>41303</v>
      </c>
      <c r="F1240" s="248">
        <f t="shared" si="45"/>
        <v>41334</v>
      </c>
      <c r="G1240" s="249">
        <v>6007.12</v>
      </c>
      <c r="H1240" s="245">
        <f>H1239</f>
        <v>988</v>
      </c>
      <c r="I1240" s="246" t="s">
        <v>14095</v>
      </c>
      <c r="J1240" s="245"/>
    </row>
    <row r="1241" spans="1:10">
      <c r="A1241" s="245">
        <v>5215</v>
      </c>
      <c r="B1241" s="245" t="s">
        <v>13364</v>
      </c>
      <c r="C1241" s="245">
        <v>5215</v>
      </c>
      <c r="D1241" s="245" t="s">
        <v>14718</v>
      </c>
      <c r="E1241" s="247">
        <v>41303</v>
      </c>
      <c r="F1241" s="248">
        <f t="shared" si="45"/>
        <v>41334</v>
      </c>
      <c r="G1241" s="249">
        <v>600712</v>
      </c>
      <c r="H1241" s="245">
        <f>H1240</f>
        <v>988</v>
      </c>
      <c r="I1241" s="246" t="s">
        <v>14095</v>
      </c>
      <c r="J1241" s="245"/>
    </row>
    <row r="1242" spans="1:10">
      <c r="A1242" s="245">
        <v>5216</v>
      </c>
      <c r="B1242" s="245" t="s">
        <v>13364</v>
      </c>
      <c r="C1242" s="245">
        <v>5216</v>
      </c>
      <c r="D1242" s="245" t="s">
        <v>14721</v>
      </c>
      <c r="E1242" s="247">
        <v>41304</v>
      </c>
      <c r="F1242" s="248">
        <f t="shared" si="45"/>
        <v>41335</v>
      </c>
      <c r="G1242" s="249">
        <v>6007.12</v>
      </c>
      <c r="H1242" s="245">
        <f>H1241+1</f>
        <v>989</v>
      </c>
      <c r="I1242" s="246" t="s">
        <v>14095</v>
      </c>
      <c r="J1242" s="245"/>
    </row>
    <row r="1243" spans="1:10">
      <c r="A1243" s="245">
        <v>5222</v>
      </c>
      <c r="B1243" s="245" t="s">
        <v>13364</v>
      </c>
      <c r="C1243" s="245">
        <v>5222</v>
      </c>
      <c r="D1243" s="245" t="s">
        <v>14726</v>
      </c>
      <c r="E1243" s="247">
        <v>41304</v>
      </c>
      <c r="F1243" s="248">
        <f t="shared" si="45"/>
        <v>41335</v>
      </c>
      <c r="G1243" s="249">
        <v>6007.12</v>
      </c>
      <c r="H1243" s="245">
        <f>H1242</f>
        <v>989</v>
      </c>
      <c r="I1243" s="246" t="s">
        <v>14095</v>
      </c>
      <c r="J1243" s="245"/>
    </row>
    <row r="1244" spans="1:10">
      <c r="A1244" s="245">
        <v>5068</v>
      </c>
      <c r="B1244" s="245" t="s">
        <v>12512</v>
      </c>
      <c r="C1244" s="245">
        <v>5068</v>
      </c>
      <c r="D1244" s="245" t="s">
        <v>14650</v>
      </c>
      <c r="E1244" s="247">
        <v>41302</v>
      </c>
      <c r="F1244" s="248">
        <f t="shared" si="45"/>
        <v>41333</v>
      </c>
      <c r="G1244" s="249">
        <v>6007.12</v>
      </c>
      <c r="H1244" s="245">
        <f>H1243+1</f>
        <v>990</v>
      </c>
      <c r="I1244" s="246" t="s">
        <v>14095</v>
      </c>
      <c r="J1244" s="245"/>
    </row>
    <row r="1245" spans="1:10">
      <c r="A1245" s="245">
        <v>5065</v>
      </c>
      <c r="B1245" s="245" t="s">
        <v>12512</v>
      </c>
      <c r="C1245" s="245">
        <v>5065</v>
      </c>
      <c r="D1245" s="245" t="s">
        <v>14653</v>
      </c>
      <c r="E1245" s="247">
        <v>41303</v>
      </c>
      <c r="F1245" s="248">
        <f t="shared" si="45"/>
        <v>41334</v>
      </c>
      <c r="G1245" s="249">
        <v>6007.12</v>
      </c>
      <c r="H1245" s="245">
        <f>H1244</f>
        <v>990</v>
      </c>
      <c r="I1245" s="246" t="s">
        <v>14095</v>
      </c>
      <c r="J1245" s="245"/>
    </row>
    <row r="1246" spans="1:10">
      <c r="A1246" s="245">
        <v>5063</v>
      </c>
      <c r="B1246" s="245" t="s">
        <v>12512</v>
      </c>
      <c r="C1246" s="245">
        <v>5063</v>
      </c>
      <c r="D1246" s="245" t="s">
        <v>14698</v>
      </c>
      <c r="E1246" s="247">
        <v>41303</v>
      </c>
      <c r="F1246" s="248">
        <f t="shared" si="45"/>
        <v>41334</v>
      </c>
      <c r="G1246" s="249">
        <v>6007.12</v>
      </c>
      <c r="H1246" s="245">
        <f>H1245</f>
        <v>990</v>
      </c>
      <c r="I1246" s="246" t="s">
        <v>14095</v>
      </c>
      <c r="J1246" s="245"/>
    </row>
    <row r="1247" spans="1:10">
      <c r="A1247" s="245">
        <v>5064</v>
      </c>
      <c r="B1247" s="245" t="s">
        <v>12512</v>
      </c>
      <c r="C1247" s="245">
        <v>5064</v>
      </c>
      <c r="D1247" s="245" t="s">
        <v>14701</v>
      </c>
      <c r="E1247" s="247">
        <v>41304</v>
      </c>
      <c r="F1247" s="248">
        <f t="shared" si="45"/>
        <v>41335</v>
      </c>
      <c r="G1247" s="249">
        <v>6007.12</v>
      </c>
      <c r="H1247" s="245">
        <f>H1246</f>
        <v>990</v>
      </c>
      <c r="I1247" s="246" t="s">
        <v>14095</v>
      </c>
      <c r="J1247" s="245"/>
    </row>
    <row r="1248" spans="1:10">
      <c r="A1248" s="245">
        <v>4618</v>
      </c>
      <c r="B1248" s="245" t="s">
        <v>8725</v>
      </c>
      <c r="C1248" s="245">
        <v>4618</v>
      </c>
      <c r="D1248" s="245" t="s">
        <v>13534</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13670</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11974</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13606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13210</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14127</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13673</v>
      </c>
      <c r="E1254" s="247">
        <v>41283</v>
      </c>
      <c r="F1254" s="248">
        <f t="shared" si="45"/>
        <v>41314</v>
      </c>
      <c r="G1254" s="249">
        <v>6007.12</v>
      </c>
      <c r="H1254" s="245">
        <f t="shared" si="46"/>
        <v>997</v>
      </c>
      <c r="I1254" s="246" t="s">
        <v>455</v>
      </c>
      <c r="J1254" s="245"/>
    </row>
    <row r="1255" spans="1:10">
      <c r="A1255" s="245">
        <v>5088</v>
      </c>
      <c r="B1255" s="245" t="s">
        <v>12712</v>
      </c>
      <c r="C1255" s="245">
        <v>5088</v>
      </c>
      <c r="D1255" s="245" t="s">
        <v>14704</v>
      </c>
      <c r="E1255" s="247">
        <v>41303</v>
      </c>
      <c r="F1255" s="248">
        <f t="shared" si="45"/>
        <v>41334</v>
      </c>
      <c r="G1255" s="249">
        <v>6007.12</v>
      </c>
      <c r="H1255" s="245">
        <f t="shared" si="46"/>
        <v>998</v>
      </c>
      <c r="I1255" s="246" t="s">
        <v>14095</v>
      </c>
      <c r="J1255" s="245"/>
    </row>
    <row r="1256" spans="1:10">
      <c r="A1256" s="245">
        <v>5087</v>
      </c>
      <c r="B1256" s="245" t="s">
        <v>12712</v>
      </c>
      <c r="C1256" s="245">
        <v>5087</v>
      </c>
      <c r="D1256" s="245" t="s">
        <v>14707</v>
      </c>
      <c r="E1256" s="247">
        <v>41304</v>
      </c>
      <c r="F1256" s="248">
        <f t="shared" si="45"/>
        <v>41335</v>
      </c>
      <c r="G1256" s="249">
        <v>6007.12</v>
      </c>
      <c r="H1256" s="245">
        <f>H1255</f>
        <v>998</v>
      </c>
      <c r="I1256" s="246" t="s">
        <v>14095</v>
      </c>
      <c r="J1256" s="245"/>
    </row>
    <row r="1257" spans="1:10">
      <c r="A1257" s="245">
        <v>5129</v>
      </c>
      <c r="B1257" s="245" t="s">
        <v>12348</v>
      </c>
      <c r="C1257" s="245">
        <v>5129</v>
      </c>
      <c r="D1257" s="245" t="s">
        <v>14633</v>
      </c>
      <c r="E1257" s="247">
        <v>41302</v>
      </c>
      <c r="F1257" s="248">
        <f t="shared" si="45"/>
        <v>41333</v>
      </c>
      <c r="G1257" s="249">
        <v>6007.12</v>
      </c>
      <c r="H1257" s="245">
        <f>H1256+1</f>
        <v>999</v>
      </c>
      <c r="I1257" s="246" t="s">
        <v>14095</v>
      </c>
      <c r="J1257" s="245"/>
    </row>
    <row r="1258" spans="1:10">
      <c r="A1258" s="245">
        <v>5119</v>
      </c>
      <c r="B1258" s="245" t="s">
        <v>12353</v>
      </c>
      <c r="C1258" s="245">
        <v>5119</v>
      </c>
      <c r="D1258" s="245" t="s">
        <v>14636</v>
      </c>
      <c r="E1258" s="247">
        <v>41291</v>
      </c>
      <c r="F1258" s="248">
        <f t="shared" si="45"/>
        <v>41322</v>
      </c>
      <c r="G1258" s="249">
        <v>6007.12</v>
      </c>
      <c r="H1258" s="245">
        <f>H1257+1</f>
        <v>1000</v>
      </c>
      <c r="I1258" s="246" t="s">
        <v>14095</v>
      </c>
      <c r="J1258" s="245"/>
    </row>
    <row r="1259" spans="1:10">
      <c r="A1259" s="245">
        <v>5118</v>
      </c>
      <c r="B1259" s="245" t="s">
        <v>12353</v>
      </c>
      <c r="C1259" s="245">
        <v>5118</v>
      </c>
      <c r="D1259" s="245" t="s">
        <v>14180</v>
      </c>
      <c r="E1259" s="247">
        <v>41295</v>
      </c>
      <c r="F1259" s="248">
        <f t="shared" si="45"/>
        <v>41326</v>
      </c>
      <c r="G1259" s="249">
        <v>6007.12</v>
      </c>
      <c r="H1259" s="245">
        <f t="shared" ref="H1259:H1274" si="47">H1258</f>
        <v>1000</v>
      </c>
      <c r="I1259" s="246" t="s">
        <v>14095</v>
      </c>
      <c r="J1259" s="245"/>
    </row>
    <row r="1260" spans="1:10">
      <c r="A1260" s="245">
        <v>5117</v>
      </c>
      <c r="B1260" s="245" t="s">
        <v>12353</v>
      </c>
      <c r="C1260" s="245">
        <v>5117</v>
      </c>
      <c r="D1260" s="245" t="s">
        <v>14183</v>
      </c>
      <c r="E1260" s="247">
        <v>41295</v>
      </c>
      <c r="F1260" s="248">
        <f t="shared" si="45"/>
        <v>41326</v>
      </c>
      <c r="G1260" s="249">
        <v>6007.12</v>
      </c>
      <c r="H1260" s="245">
        <f t="shared" si="47"/>
        <v>1000</v>
      </c>
      <c r="I1260" s="246" t="s">
        <v>14095</v>
      </c>
      <c r="J1260" s="245"/>
    </row>
    <row r="1261" spans="1:10">
      <c r="A1261" s="245">
        <v>5116</v>
      </c>
      <c r="B1261" s="245" t="s">
        <v>12353</v>
      </c>
      <c r="C1261" s="245">
        <v>5116</v>
      </c>
      <c r="D1261" s="245" t="s">
        <v>14200</v>
      </c>
      <c r="E1261" s="247">
        <v>41295</v>
      </c>
      <c r="F1261" s="248">
        <f t="shared" si="45"/>
        <v>41326</v>
      </c>
      <c r="G1261" s="249">
        <v>6007.12</v>
      </c>
      <c r="H1261" s="245">
        <f t="shared" si="47"/>
        <v>1000</v>
      </c>
      <c r="I1261" s="246" t="s">
        <v>14095</v>
      </c>
      <c r="J1261" s="245"/>
    </row>
    <row r="1262" spans="1:10">
      <c r="A1262" s="245">
        <v>5114</v>
      </c>
      <c r="B1262" s="245" t="s">
        <v>12353</v>
      </c>
      <c r="C1262" s="245">
        <v>5114</v>
      </c>
      <c r="D1262" s="245" t="s">
        <v>14186</v>
      </c>
      <c r="E1262" s="247">
        <v>41296</v>
      </c>
      <c r="F1262" s="248">
        <f t="shared" si="45"/>
        <v>41327</v>
      </c>
      <c r="G1262" s="249">
        <v>6007.12</v>
      </c>
      <c r="H1262" s="245">
        <f t="shared" si="47"/>
        <v>1000</v>
      </c>
      <c r="I1262" s="246" t="s">
        <v>14095</v>
      </c>
      <c r="J1262" s="245"/>
    </row>
    <row r="1263" spans="1:10">
      <c r="A1263" s="245">
        <v>5113</v>
      </c>
      <c r="B1263" s="245" t="s">
        <v>12353</v>
      </c>
      <c r="C1263" s="245">
        <v>5113</v>
      </c>
      <c r="D1263" s="245" t="s">
        <v>14203</v>
      </c>
      <c r="E1263" s="247">
        <v>41296</v>
      </c>
      <c r="F1263" s="248">
        <f t="shared" si="45"/>
        <v>41327</v>
      </c>
      <c r="G1263" s="249">
        <v>6007.12</v>
      </c>
      <c r="H1263" s="245">
        <f t="shared" si="47"/>
        <v>1000</v>
      </c>
      <c r="I1263" s="246" t="s">
        <v>14095</v>
      </c>
      <c r="J1263" s="245"/>
    </row>
    <row r="1264" spans="1:10">
      <c r="A1264" s="245">
        <v>5112</v>
      </c>
      <c r="B1264" s="245" t="s">
        <v>12353</v>
      </c>
      <c r="C1264" s="245">
        <v>5112</v>
      </c>
      <c r="D1264" s="245" t="s">
        <v>14612</v>
      </c>
      <c r="E1264" s="247">
        <v>41297</v>
      </c>
      <c r="F1264" s="248">
        <f t="shared" si="45"/>
        <v>41328</v>
      </c>
      <c r="G1264" s="249">
        <v>6007.12</v>
      </c>
      <c r="H1264" s="245">
        <f t="shared" si="47"/>
        <v>1000</v>
      </c>
      <c r="I1264" s="246" t="s">
        <v>14095</v>
      </c>
      <c r="J1264" s="245"/>
    </row>
    <row r="1265" spans="1:10">
      <c r="A1265" s="245">
        <v>5111</v>
      </c>
      <c r="B1265" s="245" t="s">
        <v>12353</v>
      </c>
      <c r="C1265" s="245">
        <v>5111</v>
      </c>
      <c r="D1265" s="245" t="s">
        <v>14206</v>
      </c>
      <c r="E1265" s="247">
        <v>41297</v>
      </c>
      <c r="F1265" s="248">
        <f t="shared" si="45"/>
        <v>41328</v>
      </c>
      <c r="G1265" s="249">
        <v>6007.12</v>
      </c>
      <c r="H1265" s="245">
        <f t="shared" si="47"/>
        <v>1000</v>
      </c>
      <c r="I1265" s="246" t="s">
        <v>14095</v>
      </c>
      <c r="J1265" s="245"/>
    </row>
    <row r="1266" spans="1:10">
      <c r="A1266" s="245">
        <v>5110</v>
      </c>
      <c r="B1266" s="245" t="s">
        <v>12353</v>
      </c>
      <c r="C1266" s="245">
        <v>5110</v>
      </c>
      <c r="D1266" s="245" t="s">
        <v>14683</v>
      </c>
      <c r="E1266" s="247">
        <v>41298</v>
      </c>
      <c r="F1266" s="248">
        <f t="shared" si="45"/>
        <v>41329</v>
      </c>
      <c r="G1266" s="249">
        <v>6007.12</v>
      </c>
      <c r="H1266" s="245">
        <f t="shared" si="47"/>
        <v>1000</v>
      </c>
      <c r="I1266" s="246" t="s">
        <v>14095</v>
      </c>
      <c r="J1266" s="245"/>
    </row>
    <row r="1267" spans="1:10">
      <c r="A1267" s="245">
        <v>5109</v>
      </c>
      <c r="B1267" s="245" t="s">
        <v>12353</v>
      </c>
      <c r="C1267" s="245">
        <v>5109</v>
      </c>
      <c r="D1267" s="245" t="s">
        <v>14209</v>
      </c>
      <c r="E1267" s="247">
        <v>41302</v>
      </c>
      <c r="F1267" s="248">
        <f t="shared" si="45"/>
        <v>41333</v>
      </c>
      <c r="G1267" s="249">
        <v>6007.12</v>
      </c>
      <c r="H1267" s="245">
        <f t="shared" si="47"/>
        <v>1000</v>
      </c>
      <c r="I1267" s="246" t="s">
        <v>14095</v>
      </c>
      <c r="J1267" s="245"/>
    </row>
    <row r="1268" spans="1:10">
      <c r="A1268" s="245">
        <v>5115</v>
      </c>
      <c r="B1268" s="245" t="s">
        <v>12353</v>
      </c>
      <c r="C1268" s="245">
        <v>5115</v>
      </c>
      <c r="D1268" s="245" t="s">
        <v>14686</v>
      </c>
      <c r="E1268" s="247">
        <v>41302</v>
      </c>
      <c r="F1268" s="248">
        <f t="shared" si="45"/>
        <v>41333</v>
      </c>
      <c r="G1268" s="249">
        <v>6007.12</v>
      </c>
      <c r="H1268" s="245">
        <f t="shared" si="47"/>
        <v>1000</v>
      </c>
      <c r="I1268" s="246" t="s">
        <v>14095</v>
      </c>
      <c r="J1268" s="245"/>
    </row>
    <row r="1269" spans="1:10">
      <c r="A1269" s="245">
        <v>5107</v>
      </c>
      <c r="B1269" s="245" t="s">
        <v>12353</v>
      </c>
      <c r="C1269" s="245">
        <v>5107</v>
      </c>
      <c r="D1269" s="245" t="s">
        <v>14189</v>
      </c>
      <c r="E1269" s="247">
        <v>41302</v>
      </c>
      <c r="F1269" s="248">
        <f t="shared" si="45"/>
        <v>41333</v>
      </c>
      <c r="G1269" s="249">
        <v>6007.12</v>
      </c>
      <c r="H1269" s="245">
        <f t="shared" si="47"/>
        <v>1000</v>
      </c>
      <c r="I1269" s="246" t="s">
        <v>14095</v>
      </c>
      <c r="J1269" s="245"/>
    </row>
    <row r="1270" spans="1:10">
      <c r="A1270" s="245">
        <v>5106</v>
      </c>
      <c r="B1270" s="245" t="s">
        <v>12353</v>
      </c>
      <c r="C1270" s="245">
        <v>5106</v>
      </c>
      <c r="D1270" s="245" t="s">
        <v>14641</v>
      </c>
      <c r="E1270" s="247">
        <v>41302</v>
      </c>
      <c r="F1270" s="248">
        <f t="shared" si="45"/>
        <v>41333</v>
      </c>
      <c r="G1270" s="249">
        <v>6007.12</v>
      </c>
      <c r="H1270" s="245">
        <f t="shared" si="47"/>
        <v>1000</v>
      </c>
      <c r="I1270" s="246" t="s">
        <v>14095</v>
      </c>
      <c r="J1270" s="245"/>
    </row>
    <row r="1271" spans="1:10">
      <c r="A1271" s="245">
        <v>5105</v>
      </c>
      <c r="B1271" s="245" t="s">
        <v>12353</v>
      </c>
      <c r="C1271" s="245">
        <v>5105</v>
      </c>
      <c r="D1271" s="245" t="s">
        <v>14588</v>
      </c>
      <c r="E1271" s="247">
        <v>41303</v>
      </c>
      <c r="F1271" s="248">
        <f t="shared" si="45"/>
        <v>41334</v>
      </c>
      <c r="G1271" s="249">
        <v>6007.12</v>
      </c>
      <c r="H1271" s="245">
        <f t="shared" si="47"/>
        <v>1000</v>
      </c>
      <c r="I1271" s="246" t="s">
        <v>14095</v>
      </c>
      <c r="J1271" s="245"/>
    </row>
    <row r="1272" spans="1:10">
      <c r="A1272" s="245">
        <v>5104</v>
      </c>
      <c r="B1272" s="245" t="s">
        <v>12353</v>
      </c>
      <c r="C1272" s="245">
        <v>5104</v>
      </c>
      <c r="D1272" s="245" t="s">
        <v>14689</v>
      </c>
      <c r="E1272" s="247">
        <v>41303</v>
      </c>
      <c r="F1272" s="248">
        <f t="shared" si="45"/>
        <v>41334</v>
      </c>
      <c r="G1272" s="249">
        <v>6007.12</v>
      </c>
      <c r="H1272" s="245">
        <f t="shared" si="47"/>
        <v>1000</v>
      </c>
      <c r="I1272" s="246" t="s">
        <v>14095</v>
      </c>
      <c r="J1272" s="245"/>
    </row>
    <row r="1273" spans="1:10">
      <c r="A1273" s="245">
        <v>5103</v>
      </c>
      <c r="B1273" s="245" t="s">
        <v>12353</v>
      </c>
      <c r="C1273" s="245">
        <v>5103</v>
      </c>
      <c r="D1273" s="245" t="s">
        <v>14644</v>
      </c>
      <c r="E1273" s="247">
        <v>41304</v>
      </c>
      <c r="F1273" s="248">
        <f t="shared" si="45"/>
        <v>41335</v>
      </c>
      <c r="G1273" s="249">
        <v>6007.12</v>
      </c>
      <c r="H1273" s="245">
        <f t="shared" si="47"/>
        <v>1000</v>
      </c>
      <c r="I1273" s="246" t="s">
        <v>14095</v>
      </c>
      <c r="J1273" s="245"/>
    </row>
    <row r="1274" spans="1:10">
      <c r="A1274" s="245">
        <v>5101</v>
      </c>
      <c r="B1274" s="245" t="s">
        <v>12353</v>
      </c>
      <c r="C1274" s="245">
        <v>5101</v>
      </c>
      <c r="D1274" s="245" t="s">
        <v>14647</v>
      </c>
      <c r="E1274" s="247">
        <v>41304</v>
      </c>
      <c r="F1274" s="248">
        <f t="shared" si="45"/>
        <v>41335</v>
      </c>
      <c r="G1274" s="249">
        <v>6007.12</v>
      </c>
      <c r="H1274" s="245">
        <f t="shared" si="47"/>
        <v>1000</v>
      </c>
      <c r="I1274" s="246" t="s">
        <v>14095</v>
      </c>
      <c r="J1274" s="245"/>
    </row>
    <row r="1275" spans="1:10">
      <c r="A1275" s="245">
        <v>5535</v>
      </c>
      <c r="B1275" s="245" t="s">
        <v>9049</v>
      </c>
      <c r="C1275" s="245">
        <v>5535</v>
      </c>
      <c r="D1275" s="245" t="s">
        <v>12860</v>
      </c>
      <c r="E1275" s="247">
        <v>41298</v>
      </c>
      <c r="F1275" s="248">
        <f t="shared" si="45"/>
        <v>41329</v>
      </c>
      <c r="G1275" s="249">
        <v>6007.12</v>
      </c>
      <c r="H1275" s="245">
        <f>H1274+1</f>
        <v>1001</v>
      </c>
      <c r="I1275" s="246" t="s">
        <v>14095</v>
      </c>
      <c r="J1275" s="245"/>
    </row>
    <row r="1276" spans="1:10">
      <c r="A1276" s="245">
        <v>5546</v>
      </c>
      <c r="B1276" s="245" t="s">
        <v>9100</v>
      </c>
      <c r="C1276" s="245">
        <v>5546</v>
      </c>
      <c r="D1276" s="245" t="s">
        <v>14161</v>
      </c>
      <c r="E1276" s="247">
        <v>41290</v>
      </c>
      <c r="F1276" s="248">
        <f t="shared" si="45"/>
        <v>41321</v>
      </c>
      <c r="G1276" s="249">
        <v>6007.12</v>
      </c>
      <c r="H1276" s="245">
        <v>1003</v>
      </c>
      <c r="I1276" s="246" t="s">
        <v>14095</v>
      </c>
      <c r="J1276" s="245"/>
    </row>
    <row r="1277" spans="1:10">
      <c r="A1277" s="245">
        <v>5547</v>
      </c>
      <c r="B1277" s="245" t="s">
        <v>9100</v>
      </c>
      <c r="C1277" s="245">
        <v>5547</v>
      </c>
      <c r="D1277" s="245" t="s">
        <v>14164</v>
      </c>
      <c r="E1277" s="247">
        <v>41291</v>
      </c>
      <c r="F1277" s="248">
        <f t="shared" si="45"/>
        <v>41322</v>
      </c>
      <c r="G1277" s="249">
        <v>6007.12</v>
      </c>
      <c r="H1277" s="245">
        <f t="shared" ref="H1277:H1282" si="48">H1276</f>
        <v>1003</v>
      </c>
      <c r="I1277" s="246" t="s">
        <v>14095</v>
      </c>
      <c r="J1277" s="245"/>
    </row>
    <row r="1278" spans="1:10">
      <c r="A1278" s="245">
        <v>5550</v>
      </c>
      <c r="B1278" s="245" t="s">
        <v>9100</v>
      </c>
      <c r="C1278" s="245">
        <v>5550</v>
      </c>
      <c r="D1278" s="245" t="s">
        <v>14167</v>
      </c>
      <c r="E1278" s="247">
        <v>41291</v>
      </c>
      <c r="F1278" s="248">
        <f t="shared" si="45"/>
        <v>41322</v>
      </c>
      <c r="G1278" s="249">
        <v>6007.12</v>
      </c>
      <c r="H1278" s="245">
        <f t="shared" si="48"/>
        <v>1003</v>
      </c>
      <c r="I1278" s="246" t="s">
        <v>14095</v>
      </c>
      <c r="J1278" s="245"/>
    </row>
    <row r="1279" spans="1:10">
      <c r="A1279" s="245">
        <v>5551</v>
      </c>
      <c r="B1279" s="245" t="s">
        <v>9100</v>
      </c>
      <c r="C1279" s="245">
        <v>5551</v>
      </c>
      <c r="D1279" s="245" t="s">
        <v>14170</v>
      </c>
      <c r="E1279" s="247">
        <v>41292</v>
      </c>
      <c r="F1279" s="248">
        <f t="shared" si="45"/>
        <v>41323</v>
      </c>
      <c r="G1279" s="249">
        <v>6007.12</v>
      </c>
      <c r="H1279" s="245">
        <f t="shared" si="48"/>
        <v>1003</v>
      </c>
      <c r="I1279" s="246" t="s">
        <v>14095</v>
      </c>
      <c r="J1279" s="245"/>
    </row>
    <row r="1280" spans="1:10">
      <c r="A1280" s="245">
        <v>5284</v>
      </c>
      <c r="B1280" s="245" t="s">
        <v>9100</v>
      </c>
      <c r="C1280" s="245">
        <v>5284</v>
      </c>
      <c r="D1280" s="245" t="s">
        <v>14211</v>
      </c>
      <c r="E1280" s="247">
        <v>41296</v>
      </c>
      <c r="F1280" s="248">
        <f t="shared" si="45"/>
        <v>41327</v>
      </c>
      <c r="G1280" s="249">
        <v>6007.12</v>
      </c>
      <c r="H1280" s="245">
        <f t="shared" si="48"/>
        <v>1003</v>
      </c>
      <c r="I1280" s="246" t="s">
        <v>14095</v>
      </c>
      <c r="J1280" s="245"/>
    </row>
    <row r="1281" spans="1:10">
      <c r="A1281" s="245">
        <v>5285</v>
      </c>
      <c r="B1281" s="245" t="s">
        <v>9100</v>
      </c>
      <c r="C1281" s="245">
        <v>5285</v>
      </c>
      <c r="D1281" s="245" t="s">
        <v>14214</v>
      </c>
      <c r="E1281" s="247">
        <v>41297</v>
      </c>
      <c r="F1281" s="248">
        <f t="shared" si="45"/>
        <v>41328</v>
      </c>
      <c r="G1281" s="249">
        <v>6007.12</v>
      </c>
      <c r="H1281" s="245">
        <f t="shared" si="48"/>
        <v>1003</v>
      </c>
      <c r="I1281" s="246" t="s">
        <v>14095</v>
      </c>
      <c r="J1281" s="245"/>
    </row>
    <row r="1282" spans="1:10">
      <c r="A1282" s="245">
        <v>5283</v>
      </c>
      <c r="B1282" s="245" t="s">
        <v>9100</v>
      </c>
      <c r="C1282" s="245">
        <v>5283</v>
      </c>
      <c r="D1282" s="245" t="s">
        <v>14591</v>
      </c>
      <c r="E1282" s="247">
        <v>41298</v>
      </c>
      <c r="F1282" s="248">
        <f t="shared" si="45"/>
        <v>41329</v>
      </c>
      <c r="G1282" s="249">
        <v>6007.12</v>
      </c>
      <c r="H1282" s="245">
        <f t="shared" si="48"/>
        <v>1003</v>
      </c>
      <c r="I1282" s="246" t="s">
        <v>14095</v>
      </c>
      <c r="J1282" s="245"/>
    </row>
    <row r="1283" spans="1:10">
      <c r="A1283" s="272">
        <v>5310</v>
      </c>
      <c r="B1283" s="272" t="s">
        <v>7731</v>
      </c>
      <c r="C1283" s="272">
        <v>5310</v>
      </c>
      <c r="D1283" s="272" t="s">
        <v>14829</v>
      </c>
      <c r="E1283" s="273">
        <v>41306</v>
      </c>
      <c r="F1283" s="248">
        <f t="shared" si="45"/>
        <v>41337</v>
      </c>
      <c r="G1283" s="274">
        <v>6007.12</v>
      </c>
      <c r="H1283" s="272">
        <v>1008</v>
      </c>
      <c r="I1283" s="275" t="s">
        <v>14095</v>
      </c>
      <c r="J1283" s="272"/>
    </row>
    <row r="1284" spans="1:10">
      <c r="A1284" s="272">
        <v>5312</v>
      </c>
      <c r="B1284" s="272" t="s">
        <v>7731</v>
      </c>
      <c r="C1284" s="272">
        <v>5312</v>
      </c>
      <c r="D1284" s="272" t="s">
        <v>14832</v>
      </c>
      <c r="E1284" s="273">
        <v>41305</v>
      </c>
      <c r="F1284" s="248">
        <f t="shared" ref="F1284:F1347" si="49">E1284+31</f>
        <v>41336</v>
      </c>
      <c r="G1284" s="274">
        <v>6007.12</v>
      </c>
      <c r="H1284" s="272">
        <f>H1283</f>
        <v>1008</v>
      </c>
      <c r="I1284" s="275" t="s">
        <v>14095</v>
      </c>
      <c r="J1284" s="272"/>
    </row>
    <row r="1285" spans="1:10">
      <c r="A1285" s="272">
        <v>5309</v>
      </c>
      <c r="B1285" s="272" t="s">
        <v>7731</v>
      </c>
      <c r="C1285" s="272">
        <v>5309</v>
      </c>
      <c r="D1285" s="272" t="s">
        <v>14835</v>
      </c>
      <c r="E1285" s="273">
        <v>41309</v>
      </c>
      <c r="F1285" s="248">
        <f t="shared" si="49"/>
        <v>41340</v>
      </c>
      <c r="G1285" s="274">
        <v>6007.12</v>
      </c>
      <c r="H1285" s="272">
        <f>H1284</f>
        <v>1008</v>
      </c>
      <c r="I1285" s="275" t="s">
        <v>14095</v>
      </c>
      <c r="J1285" s="272"/>
    </row>
    <row r="1286" spans="1:10">
      <c r="A1286" s="272">
        <v>4505</v>
      </c>
      <c r="B1286" s="272" t="s">
        <v>7739</v>
      </c>
      <c r="C1286" s="272">
        <v>4505</v>
      </c>
      <c r="D1286" s="272" t="s">
        <v>15162</v>
      </c>
      <c r="E1286" s="273">
        <v>41310</v>
      </c>
      <c r="F1286" s="248">
        <f t="shared" si="49"/>
        <v>41341</v>
      </c>
      <c r="G1286" s="274">
        <v>6007.12</v>
      </c>
      <c r="H1286" s="272">
        <f>H1285+1</f>
        <v>1009</v>
      </c>
      <c r="I1286" s="275" t="s">
        <v>455</v>
      </c>
      <c r="J1286" s="272"/>
    </row>
    <row r="1287" spans="1:10">
      <c r="A1287" s="272">
        <v>4511</v>
      </c>
      <c r="B1287" s="272" t="s">
        <v>7762</v>
      </c>
      <c r="C1287" s="272">
        <v>4511</v>
      </c>
      <c r="D1287" s="272" t="s">
        <v>15435</v>
      </c>
      <c r="E1287" s="273">
        <v>41332</v>
      </c>
      <c r="F1287" s="248">
        <f t="shared" si="49"/>
        <v>41363</v>
      </c>
      <c r="G1287" s="274">
        <v>6007.12</v>
      </c>
      <c r="H1287" s="272">
        <f>H1286+1</f>
        <v>1010</v>
      </c>
      <c r="I1287" s="275" t="s">
        <v>455</v>
      </c>
      <c r="J1287" s="272"/>
    </row>
    <row r="1288" spans="1:10">
      <c r="A1288" s="272">
        <v>4548</v>
      </c>
      <c r="B1288" s="272" t="s">
        <v>7762</v>
      </c>
      <c r="C1288" s="272">
        <v>4548</v>
      </c>
      <c r="D1288" s="272" t="s">
        <v>15441</v>
      </c>
      <c r="E1288" s="273">
        <v>41332</v>
      </c>
      <c r="F1288" s="248">
        <f t="shared" si="49"/>
        <v>41363</v>
      </c>
      <c r="G1288" s="274">
        <v>6007.12</v>
      </c>
      <c r="H1288" s="272">
        <f>H1287</f>
        <v>1010</v>
      </c>
      <c r="I1288" s="275" t="s">
        <v>455</v>
      </c>
      <c r="J1288" s="272"/>
    </row>
    <row r="1289" spans="1:10">
      <c r="A1289" s="272">
        <v>4549</v>
      </c>
      <c r="B1289" s="272" t="s">
        <v>7762</v>
      </c>
      <c r="C1289" s="272">
        <v>4549</v>
      </c>
      <c r="D1289" s="272" t="s">
        <v>15444</v>
      </c>
      <c r="E1289" s="273">
        <v>41332</v>
      </c>
      <c r="F1289" s="248">
        <f t="shared" si="49"/>
        <v>41363</v>
      </c>
      <c r="G1289" s="274">
        <v>6007.12</v>
      </c>
      <c r="H1289" s="272">
        <f>H1288</f>
        <v>1010</v>
      </c>
      <c r="I1289" s="275" t="s">
        <v>455</v>
      </c>
      <c r="J1289" s="272"/>
    </row>
    <row r="1290" spans="1:10">
      <c r="A1290" s="272">
        <v>4512</v>
      </c>
      <c r="B1290" s="272" t="s">
        <v>7767</v>
      </c>
      <c r="C1290" s="272">
        <v>4512</v>
      </c>
      <c r="D1290" s="272" t="s">
        <v>14799</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14789</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15301</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15282</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15361</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15172</v>
      </c>
      <c r="E1295" s="273">
        <v>41310</v>
      </c>
      <c r="F1295" s="248">
        <f t="shared" si="49"/>
        <v>41341</v>
      </c>
      <c r="G1295" s="274">
        <v>6007.12</v>
      </c>
      <c r="H1295" s="272">
        <f>H1294+1</f>
        <v>1016</v>
      </c>
      <c r="I1295" s="275" t="s">
        <v>455</v>
      </c>
      <c r="J1295" s="272"/>
    </row>
    <row r="1296" spans="1:10">
      <c r="A1296" s="272">
        <v>3666</v>
      </c>
      <c r="B1296" s="272" t="s">
        <v>2545</v>
      </c>
      <c r="C1296" s="272">
        <v>3666</v>
      </c>
      <c r="D1296" s="272" t="s">
        <v>15428</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15349</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15352</v>
      </c>
      <c r="E1298" s="273">
        <v>41327</v>
      </c>
      <c r="F1298" s="248">
        <f t="shared" si="49"/>
        <v>41358</v>
      </c>
      <c r="G1298" s="274">
        <v>6007.12</v>
      </c>
      <c r="H1298" s="272">
        <f>H1297</f>
        <v>1018</v>
      </c>
      <c r="I1298" s="275" t="s">
        <v>455</v>
      </c>
      <c r="J1298" s="272"/>
    </row>
    <row r="1299" spans="1:10">
      <c r="A1299" s="272">
        <v>3490</v>
      </c>
      <c r="B1299" s="272" t="s">
        <v>1189</v>
      </c>
      <c r="C1299" s="272">
        <v>3490</v>
      </c>
      <c r="D1299" s="272" t="s">
        <v>15355</v>
      </c>
      <c r="E1299" s="273">
        <v>41325</v>
      </c>
      <c r="F1299" s="248">
        <f t="shared" si="49"/>
        <v>41356</v>
      </c>
      <c r="G1299" s="274">
        <v>6007.12</v>
      </c>
      <c r="H1299" s="272">
        <f>H1298</f>
        <v>1018</v>
      </c>
      <c r="I1299" s="275" t="s">
        <v>455</v>
      </c>
      <c r="J1299" s="272"/>
    </row>
    <row r="1300" spans="1:10">
      <c r="A1300" s="272">
        <v>5028</v>
      </c>
      <c r="B1300" s="272" t="s">
        <v>6879</v>
      </c>
      <c r="C1300" s="272">
        <v>5028</v>
      </c>
      <c r="D1300" s="272" t="s">
        <v>15187</v>
      </c>
      <c r="E1300" s="273">
        <v>41310</v>
      </c>
      <c r="F1300" s="248">
        <f t="shared" si="49"/>
        <v>41341</v>
      </c>
      <c r="G1300" s="274">
        <v>6007.12</v>
      </c>
      <c r="H1300" s="272">
        <f>H1299+1</f>
        <v>1019</v>
      </c>
      <c r="I1300" s="275" t="s">
        <v>455</v>
      </c>
      <c r="J1300" s="272"/>
    </row>
    <row r="1301" spans="1:10">
      <c r="A1301" s="272">
        <v>4106</v>
      </c>
      <c r="B1301" s="272" t="s">
        <v>4766</v>
      </c>
      <c r="C1301" s="272">
        <v>4106</v>
      </c>
      <c r="D1301" s="272" t="s">
        <v>15262</v>
      </c>
      <c r="E1301" s="273">
        <v>41313</v>
      </c>
      <c r="F1301" s="248">
        <f t="shared" si="49"/>
        <v>41344</v>
      </c>
      <c r="G1301" s="274">
        <v>6007.12</v>
      </c>
      <c r="H1301" s="272">
        <f>H1300+1</f>
        <v>1020</v>
      </c>
      <c r="I1301" s="275" t="s">
        <v>455</v>
      </c>
      <c r="J1301" s="272"/>
    </row>
    <row r="1302" spans="1:10">
      <c r="A1302" s="272">
        <v>5295</v>
      </c>
      <c r="B1302" s="272" t="s">
        <v>6563</v>
      </c>
      <c r="C1302" s="272">
        <v>5295</v>
      </c>
      <c r="D1302" s="272" t="s">
        <v>14840</v>
      </c>
      <c r="E1302" s="273">
        <v>41309</v>
      </c>
      <c r="F1302" s="248">
        <f t="shared" si="49"/>
        <v>41340</v>
      </c>
      <c r="G1302" s="274">
        <v>6007.12</v>
      </c>
      <c r="H1302" s="272">
        <f>H1301+1</f>
        <v>1021</v>
      </c>
      <c r="I1302" s="275" t="s">
        <v>14095</v>
      </c>
      <c r="J1302" s="272"/>
    </row>
    <row r="1303" spans="1:10">
      <c r="A1303" s="272">
        <v>5292</v>
      </c>
      <c r="B1303" s="272" t="s">
        <v>6563</v>
      </c>
      <c r="C1303" s="272">
        <v>5292</v>
      </c>
      <c r="D1303" s="272" t="s">
        <v>14843</v>
      </c>
      <c r="E1303" s="273">
        <v>41305</v>
      </c>
      <c r="F1303" s="248">
        <f t="shared" si="49"/>
        <v>41336</v>
      </c>
      <c r="G1303" s="274">
        <v>6007.12</v>
      </c>
      <c r="H1303" s="272">
        <f>H1302</f>
        <v>1021</v>
      </c>
      <c r="I1303" s="275" t="s">
        <v>14095</v>
      </c>
      <c r="J1303" s="272"/>
    </row>
    <row r="1304" spans="1:10">
      <c r="A1304" s="272">
        <v>5030</v>
      </c>
      <c r="B1304" s="272" t="s">
        <v>9406</v>
      </c>
      <c r="C1304" s="272">
        <v>5030</v>
      </c>
      <c r="D1304" s="272" t="s">
        <v>14807</v>
      </c>
      <c r="E1304" s="273">
        <v>41310</v>
      </c>
      <c r="F1304" s="248">
        <f t="shared" si="49"/>
        <v>41341</v>
      </c>
      <c r="G1304" s="274">
        <v>6007.12</v>
      </c>
      <c r="H1304" s="272">
        <f>H1303+1</f>
        <v>1022</v>
      </c>
      <c r="I1304" s="275" t="s">
        <v>455</v>
      </c>
      <c r="J1304" s="272"/>
    </row>
    <row r="1305" spans="1:10">
      <c r="A1305" s="272">
        <v>5031</v>
      </c>
      <c r="B1305" s="272" t="s">
        <v>9406</v>
      </c>
      <c r="C1305" s="272">
        <v>5031</v>
      </c>
      <c r="D1305" s="272" t="s">
        <v>14809</v>
      </c>
      <c r="E1305" s="273">
        <v>41309</v>
      </c>
      <c r="F1305" s="248">
        <f t="shared" si="49"/>
        <v>41340</v>
      </c>
      <c r="G1305" s="274">
        <v>6007.12</v>
      </c>
      <c r="H1305" s="272">
        <f>H1304+1</f>
        <v>1023</v>
      </c>
      <c r="I1305" s="275" t="s">
        <v>455</v>
      </c>
      <c r="J1305" s="272"/>
    </row>
    <row r="1306" spans="1:10">
      <c r="A1306" s="272">
        <v>5042</v>
      </c>
      <c r="B1306" s="272" t="s">
        <v>1659</v>
      </c>
      <c r="C1306" s="272">
        <v>5042</v>
      </c>
      <c r="D1306" s="272" t="s">
        <v>15307</v>
      </c>
      <c r="E1306" s="273">
        <v>41320</v>
      </c>
      <c r="F1306" s="248">
        <f t="shared" si="49"/>
        <v>41351</v>
      </c>
      <c r="G1306" s="274">
        <v>6007.12</v>
      </c>
      <c r="H1306" s="272">
        <f>H1304+1</f>
        <v>1023</v>
      </c>
      <c r="I1306" s="275" t="s">
        <v>455</v>
      </c>
      <c r="J1306" s="272"/>
    </row>
    <row r="1307" spans="1:10">
      <c r="A1307" s="272">
        <v>5043</v>
      </c>
      <c r="B1307" s="272" t="s">
        <v>1659</v>
      </c>
      <c r="C1307" s="272">
        <v>5043</v>
      </c>
      <c r="D1307" s="272" t="s">
        <v>15310</v>
      </c>
      <c r="E1307" s="273">
        <v>41323</v>
      </c>
      <c r="F1307" s="248">
        <f t="shared" si="49"/>
        <v>41354</v>
      </c>
      <c r="G1307" s="274">
        <v>6007.12</v>
      </c>
      <c r="H1307" s="272">
        <f>H1306</f>
        <v>1023</v>
      </c>
      <c r="I1307" s="275" t="s">
        <v>455</v>
      </c>
      <c r="J1307" s="272"/>
    </row>
    <row r="1308" spans="1:10">
      <c r="A1308" s="272">
        <v>4289</v>
      </c>
      <c r="B1308" s="272" t="s">
        <v>6726</v>
      </c>
      <c r="C1308" s="272">
        <v>4289</v>
      </c>
      <c r="D1308" s="272" t="s">
        <v>15365</v>
      </c>
      <c r="E1308" s="273">
        <v>41330</v>
      </c>
      <c r="F1308" s="248">
        <f t="shared" si="49"/>
        <v>41361</v>
      </c>
      <c r="G1308" s="274">
        <v>6007.12</v>
      </c>
      <c r="H1308" s="272">
        <f>H1307+1</f>
        <v>1024</v>
      </c>
      <c r="I1308" s="275" t="s">
        <v>455</v>
      </c>
      <c r="J1308" s="272"/>
    </row>
    <row r="1309" spans="1:10">
      <c r="A1309" s="272">
        <v>4609</v>
      </c>
      <c r="B1309" s="272" t="s">
        <v>6726</v>
      </c>
      <c r="C1309" s="272">
        <v>4609</v>
      </c>
      <c r="D1309" s="272" t="s">
        <v>13244</v>
      </c>
      <c r="E1309" s="273">
        <v>41326</v>
      </c>
      <c r="F1309" s="248">
        <f t="shared" si="49"/>
        <v>41357</v>
      </c>
      <c r="G1309" s="274">
        <v>6007.12</v>
      </c>
      <c r="H1309" s="272">
        <f>H1308</f>
        <v>1024</v>
      </c>
      <c r="I1309" s="275" t="s">
        <v>455</v>
      </c>
      <c r="J1309" s="272"/>
    </row>
    <row r="1310" spans="1:10">
      <c r="A1310" s="272">
        <v>5133</v>
      </c>
      <c r="B1310" s="272" t="s">
        <v>12329</v>
      </c>
      <c r="C1310" s="272">
        <v>5133</v>
      </c>
      <c r="D1310" s="272" t="s">
        <v>15293</v>
      </c>
      <c r="E1310" s="273">
        <v>41312</v>
      </c>
      <c r="F1310" s="248">
        <f t="shared" si="49"/>
        <v>41343</v>
      </c>
      <c r="G1310" s="274">
        <v>6007.12</v>
      </c>
      <c r="H1310" s="272">
        <f>H1309+1</f>
        <v>1025</v>
      </c>
      <c r="I1310" s="275" t="s">
        <v>14095</v>
      </c>
      <c r="J1310" s="272"/>
    </row>
    <row r="1311" spans="1:10">
      <c r="A1311" s="272">
        <v>3480</v>
      </c>
      <c r="B1311" s="272" t="s">
        <v>119</v>
      </c>
      <c r="C1311" s="272">
        <v>3480</v>
      </c>
      <c r="D1311" s="272" t="s">
        <v>15407</v>
      </c>
      <c r="E1311" s="273">
        <v>41333</v>
      </c>
      <c r="F1311" s="248">
        <f t="shared" si="49"/>
        <v>41364</v>
      </c>
      <c r="G1311" s="274">
        <v>6007.12</v>
      </c>
      <c r="H1311" s="272">
        <f>H1310+1</f>
        <v>1026</v>
      </c>
      <c r="I1311" s="275" t="s">
        <v>455</v>
      </c>
      <c r="J1311" s="272"/>
    </row>
    <row r="1312" spans="1:10">
      <c r="A1312" s="272">
        <v>3482</v>
      </c>
      <c r="B1312" s="272" t="s">
        <v>119</v>
      </c>
      <c r="C1312" s="272">
        <v>3482</v>
      </c>
      <c r="D1312" s="272" t="s">
        <v>15414</v>
      </c>
      <c r="E1312" s="273">
        <v>41333</v>
      </c>
      <c r="F1312" s="248">
        <f t="shared" si="49"/>
        <v>41364</v>
      </c>
      <c r="G1312" s="274">
        <v>6007.12</v>
      </c>
      <c r="H1312" s="272">
        <f>H1311</f>
        <v>1026</v>
      </c>
      <c r="I1312" s="275" t="s">
        <v>455</v>
      </c>
      <c r="J1312" s="272"/>
    </row>
    <row r="1313" spans="1:10">
      <c r="A1313" s="272">
        <v>3563</v>
      </c>
      <c r="B1313" s="272" t="s">
        <v>3086</v>
      </c>
      <c r="C1313" s="272">
        <v>3563</v>
      </c>
      <c r="D1313" s="272" t="s">
        <v>15417</v>
      </c>
      <c r="E1313" s="273">
        <v>41332</v>
      </c>
      <c r="F1313" s="248">
        <f t="shared" si="49"/>
        <v>41363</v>
      </c>
      <c r="G1313" s="274">
        <v>6007.12</v>
      </c>
      <c r="H1313" s="272">
        <f>H1312+1</f>
        <v>1027</v>
      </c>
      <c r="I1313" s="275" t="s">
        <v>455</v>
      </c>
      <c r="J1313" s="272"/>
    </row>
    <row r="1314" spans="1:10">
      <c r="A1314" s="272">
        <v>5167</v>
      </c>
      <c r="B1314" s="272" t="s">
        <v>3078</v>
      </c>
      <c r="C1314" s="272">
        <v>5167</v>
      </c>
      <c r="D1314" s="272" t="s">
        <v>15196</v>
      </c>
      <c r="E1314" s="273">
        <v>41310</v>
      </c>
      <c r="F1314" s="248">
        <f t="shared" si="49"/>
        <v>41341</v>
      </c>
      <c r="G1314" s="274">
        <v>6007.12</v>
      </c>
      <c r="H1314" s="272">
        <f>H1313+1</f>
        <v>1028</v>
      </c>
      <c r="I1314" s="275" t="s">
        <v>14095</v>
      </c>
      <c r="J1314" s="272"/>
    </row>
    <row r="1315" spans="1:10">
      <c r="A1315" s="272">
        <v>5229</v>
      </c>
      <c r="B1315" s="272" t="s">
        <v>13364</v>
      </c>
      <c r="C1315" s="272">
        <v>5229</v>
      </c>
      <c r="D1315" s="272" t="s">
        <v>14848</v>
      </c>
      <c r="E1315" s="273">
        <v>41311</v>
      </c>
      <c r="F1315" s="248">
        <f t="shared" si="49"/>
        <v>41342</v>
      </c>
      <c r="G1315" s="274">
        <v>6007.12</v>
      </c>
      <c r="H1315" s="272">
        <f>H1314+1</f>
        <v>1029</v>
      </c>
      <c r="I1315" s="275" t="s">
        <v>14095</v>
      </c>
      <c r="J1315" s="272"/>
    </row>
    <row r="1316" spans="1:10">
      <c r="A1316" s="272">
        <v>5230</v>
      </c>
      <c r="B1316" s="272" t="s">
        <v>13364</v>
      </c>
      <c r="C1316" s="272">
        <v>5230</v>
      </c>
      <c r="D1316" s="272" t="s">
        <v>15205</v>
      </c>
      <c r="E1316" s="273">
        <v>41309</v>
      </c>
      <c r="F1316" s="248">
        <f t="shared" si="49"/>
        <v>41340</v>
      </c>
      <c r="G1316" s="274">
        <v>6007.12</v>
      </c>
      <c r="H1316" s="272">
        <f t="shared" ref="H1316:H1326" si="51">H1315</f>
        <v>1029</v>
      </c>
      <c r="I1316" s="275" t="s">
        <v>14095</v>
      </c>
      <c r="J1316" s="272"/>
    </row>
    <row r="1317" spans="1:10">
      <c r="A1317" s="272">
        <v>5231</v>
      </c>
      <c r="B1317" s="272" t="s">
        <v>13364</v>
      </c>
      <c r="C1317" s="272">
        <v>5231</v>
      </c>
      <c r="D1317" s="272" t="s">
        <v>15209</v>
      </c>
      <c r="E1317" s="273">
        <v>41310</v>
      </c>
      <c r="F1317" s="248">
        <f t="shared" si="49"/>
        <v>41341</v>
      </c>
      <c r="G1317" s="274">
        <v>6007.12</v>
      </c>
      <c r="H1317" s="272">
        <f t="shared" si="51"/>
        <v>1029</v>
      </c>
      <c r="I1317" s="275" t="s">
        <v>14095</v>
      </c>
      <c r="J1317" s="272"/>
    </row>
    <row r="1318" spans="1:10">
      <c r="A1318" s="272">
        <v>5218</v>
      </c>
      <c r="B1318" s="272" t="s">
        <v>13364</v>
      </c>
      <c r="C1318" s="272">
        <v>5218</v>
      </c>
      <c r="D1318" s="272" t="s">
        <v>14724</v>
      </c>
      <c r="E1318" s="273">
        <v>41310</v>
      </c>
      <c r="F1318" s="248">
        <f t="shared" si="49"/>
        <v>41341</v>
      </c>
      <c r="G1318" s="274">
        <v>6007.12</v>
      </c>
      <c r="H1318" s="272">
        <f t="shared" si="51"/>
        <v>1029</v>
      </c>
      <c r="I1318" s="275" t="s">
        <v>14095</v>
      </c>
      <c r="J1318" s="272"/>
    </row>
    <row r="1319" spans="1:10">
      <c r="A1319" s="272">
        <v>5219</v>
      </c>
      <c r="B1319" s="272" t="s">
        <v>13364</v>
      </c>
      <c r="C1319" s="272">
        <v>5219</v>
      </c>
      <c r="D1319" s="272" t="s">
        <v>14850</v>
      </c>
      <c r="E1319" s="273">
        <v>41309</v>
      </c>
      <c r="F1319" s="248">
        <f t="shared" si="49"/>
        <v>41340</v>
      </c>
      <c r="G1319" s="274">
        <v>6007.12</v>
      </c>
      <c r="H1319" s="272">
        <f t="shared" si="51"/>
        <v>1029</v>
      </c>
      <c r="I1319" s="275" t="s">
        <v>14095</v>
      </c>
      <c r="J1319" s="272"/>
    </row>
    <row r="1320" spans="1:10">
      <c r="A1320" s="272">
        <v>5220</v>
      </c>
      <c r="B1320" s="272" t="s">
        <v>13364</v>
      </c>
      <c r="C1320" s="272">
        <v>5220</v>
      </c>
      <c r="D1320" s="272" t="s">
        <v>14853</v>
      </c>
      <c r="E1320" s="273">
        <v>41309</v>
      </c>
      <c r="F1320" s="248">
        <f t="shared" si="49"/>
        <v>41340</v>
      </c>
      <c r="G1320" s="274">
        <v>6007.12</v>
      </c>
      <c r="H1320" s="272">
        <f t="shared" si="51"/>
        <v>1029</v>
      </c>
      <c r="I1320" s="275" t="s">
        <v>14095</v>
      </c>
      <c r="J1320" s="272"/>
    </row>
    <row r="1321" spans="1:10">
      <c r="A1321" s="272">
        <v>5221</v>
      </c>
      <c r="B1321" s="272" t="s">
        <v>13364</v>
      </c>
      <c r="C1321" s="272">
        <v>5221</v>
      </c>
      <c r="D1321" s="272" t="s">
        <v>14856</v>
      </c>
      <c r="E1321" s="273">
        <v>41309</v>
      </c>
      <c r="F1321" s="248">
        <f t="shared" si="49"/>
        <v>41340</v>
      </c>
      <c r="G1321" s="274">
        <v>6007.12</v>
      </c>
      <c r="H1321" s="272">
        <f t="shared" si="51"/>
        <v>1029</v>
      </c>
      <c r="I1321" s="275" t="s">
        <v>14095</v>
      </c>
      <c r="J1321" s="272"/>
    </row>
    <row r="1322" spans="1:10">
      <c r="A1322" s="272">
        <v>5224</v>
      </c>
      <c r="B1322" s="272" t="s">
        <v>13364</v>
      </c>
      <c r="C1322" s="272">
        <v>5224</v>
      </c>
      <c r="D1322" s="272" t="s">
        <v>15217</v>
      </c>
      <c r="E1322" s="273">
        <v>41310</v>
      </c>
      <c r="F1322" s="248">
        <f t="shared" si="49"/>
        <v>41341</v>
      </c>
      <c r="G1322" s="274">
        <v>6007.12</v>
      </c>
      <c r="H1322" s="272">
        <f t="shared" si="51"/>
        <v>1029</v>
      </c>
      <c r="I1322" s="275" t="s">
        <v>14095</v>
      </c>
      <c r="J1322" s="272"/>
    </row>
    <row r="1323" spans="1:10">
      <c r="A1323" s="272">
        <v>5223</v>
      </c>
      <c r="B1323" s="272" t="s">
        <v>13364</v>
      </c>
      <c r="C1323" s="272">
        <v>5223</v>
      </c>
      <c r="D1323" s="272" t="s">
        <v>14859</v>
      </c>
      <c r="E1323" s="273">
        <v>41309</v>
      </c>
      <c r="F1323" s="248">
        <f t="shared" si="49"/>
        <v>41340</v>
      </c>
      <c r="G1323" s="274">
        <v>6007.12</v>
      </c>
      <c r="H1323" s="272">
        <f t="shared" si="51"/>
        <v>1029</v>
      </c>
      <c r="I1323" s="275" t="s">
        <v>14095</v>
      </c>
      <c r="J1323" s="272"/>
    </row>
    <row r="1324" spans="1:10">
      <c r="A1324" s="272">
        <v>5211</v>
      </c>
      <c r="B1324" s="272" t="s">
        <v>13364</v>
      </c>
      <c r="C1324" s="272">
        <v>5211</v>
      </c>
      <c r="D1324" s="272" t="s">
        <v>15220</v>
      </c>
      <c r="E1324" s="273">
        <v>41310</v>
      </c>
      <c r="F1324" s="248">
        <f t="shared" si="49"/>
        <v>41341</v>
      </c>
      <c r="G1324" s="274">
        <v>6007.12</v>
      </c>
      <c r="H1324" s="272">
        <f t="shared" si="51"/>
        <v>1029</v>
      </c>
      <c r="I1324" s="275" t="s">
        <v>14095</v>
      </c>
      <c r="J1324" s="272"/>
    </row>
    <row r="1325" spans="1:10">
      <c r="A1325" s="272">
        <v>5214</v>
      </c>
      <c r="B1325" s="272" t="s">
        <v>13364</v>
      </c>
      <c r="C1325" s="272">
        <v>5214</v>
      </c>
      <c r="D1325" s="272" t="s">
        <v>14862</v>
      </c>
      <c r="E1325" s="273">
        <v>41309</v>
      </c>
      <c r="F1325" s="248">
        <f t="shared" si="49"/>
        <v>41340</v>
      </c>
      <c r="G1325" s="274">
        <v>6007.12</v>
      </c>
      <c r="H1325" s="272">
        <f t="shared" si="51"/>
        <v>1029</v>
      </c>
      <c r="I1325" s="275" t="s">
        <v>14095</v>
      </c>
      <c r="J1325" s="272"/>
    </row>
    <row r="1326" spans="1:10">
      <c r="A1326" s="272">
        <v>5213</v>
      </c>
      <c r="B1326" s="272" t="s">
        <v>13364</v>
      </c>
      <c r="C1326" s="272">
        <v>5213</v>
      </c>
      <c r="D1326" s="272" t="s">
        <v>14865</v>
      </c>
      <c r="E1326" s="273">
        <v>41309</v>
      </c>
      <c r="F1326" s="248">
        <f t="shared" si="49"/>
        <v>41340</v>
      </c>
      <c r="G1326" s="274">
        <v>6007.12</v>
      </c>
      <c r="H1326" s="272">
        <f t="shared" si="51"/>
        <v>1029</v>
      </c>
      <c r="I1326" s="275" t="s">
        <v>14095</v>
      </c>
      <c r="J1326" s="272"/>
    </row>
    <row r="1327" spans="1:10">
      <c r="A1327" s="272">
        <v>4616</v>
      </c>
      <c r="B1327" s="272" t="s">
        <v>8732</v>
      </c>
      <c r="C1327" s="272">
        <v>4616</v>
      </c>
      <c r="D1327" s="272" t="s">
        <v>15289</v>
      </c>
      <c r="E1327" s="273">
        <v>41313</v>
      </c>
      <c r="F1327" s="248">
        <f t="shared" si="49"/>
        <v>41344</v>
      </c>
      <c r="G1327" s="274">
        <v>6007.12</v>
      </c>
      <c r="H1327" s="272">
        <f>H1326+1</f>
        <v>1030</v>
      </c>
      <c r="I1327" s="275" t="s">
        <v>455</v>
      </c>
      <c r="J1327" s="272"/>
    </row>
    <row r="1328" spans="1:10">
      <c r="A1328" s="272">
        <v>5066</v>
      </c>
      <c r="B1328" s="272" t="s">
        <v>12512</v>
      </c>
      <c r="C1328" s="272">
        <v>5066</v>
      </c>
      <c r="D1328" s="272" t="s">
        <v>14826</v>
      </c>
      <c r="E1328" s="273">
        <v>41309</v>
      </c>
      <c r="F1328" s="248">
        <f t="shared" si="49"/>
        <v>41340</v>
      </c>
      <c r="G1328" s="274">
        <v>6007.12</v>
      </c>
      <c r="H1328" s="272">
        <f>H1327+1</f>
        <v>1031</v>
      </c>
      <c r="I1328" s="275" t="s">
        <v>14095</v>
      </c>
      <c r="J1328" s="272"/>
    </row>
    <row r="1329" spans="1:10">
      <c r="A1329" s="272">
        <v>5165</v>
      </c>
      <c r="B1329" s="272" t="s">
        <v>8013</v>
      </c>
      <c r="C1329" s="272">
        <v>5165</v>
      </c>
      <c r="D1329" s="272" t="s">
        <v>15374</v>
      </c>
      <c r="E1329" s="273">
        <v>41333</v>
      </c>
      <c r="F1329" s="248">
        <f t="shared" si="49"/>
        <v>41364</v>
      </c>
      <c r="G1329" s="274">
        <v>6007.12</v>
      </c>
      <c r="H1329" s="272">
        <f>H1328+1</f>
        <v>1032</v>
      </c>
      <c r="I1329" s="275" t="s">
        <v>455</v>
      </c>
      <c r="J1329" s="272"/>
    </row>
    <row r="1330" spans="1:10">
      <c r="A1330" s="272">
        <v>5164</v>
      </c>
      <c r="B1330" s="272" t="s">
        <v>8013</v>
      </c>
      <c r="C1330" s="272">
        <v>5164</v>
      </c>
      <c r="D1330" s="272" t="s">
        <v>15448</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13093</v>
      </c>
      <c r="C1332" s="272">
        <v>5247</v>
      </c>
      <c r="D1332" s="272" t="s">
        <v>15488</v>
      </c>
      <c r="E1332" s="273">
        <v>41333</v>
      </c>
      <c r="F1332" s="248">
        <f t="shared" si="49"/>
        <v>41364</v>
      </c>
      <c r="G1332" s="274">
        <v>6007.12</v>
      </c>
      <c r="H1332" s="272">
        <f>H1331+1</f>
        <v>1034</v>
      </c>
      <c r="I1332" s="275" t="s">
        <v>14095</v>
      </c>
      <c r="J1332" s="272"/>
    </row>
    <row r="1333" spans="1:10">
      <c r="A1333" s="272">
        <v>5245</v>
      </c>
      <c r="B1333" s="272" t="s">
        <v>13093</v>
      </c>
      <c r="C1333" s="272">
        <v>5245</v>
      </c>
      <c r="D1333" s="272" t="s">
        <v>15492</v>
      </c>
      <c r="E1333" s="273">
        <v>41333</v>
      </c>
      <c r="F1333" s="248">
        <f t="shared" si="49"/>
        <v>41364</v>
      </c>
      <c r="G1333" s="274">
        <v>6007.12</v>
      </c>
      <c r="H1333" s="272">
        <f>H1332</f>
        <v>1034</v>
      </c>
      <c r="I1333" s="275" t="s">
        <v>14095</v>
      </c>
      <c r="J1333" s="272"/>
    </row>
    <row r="1334" spans="1:10">
      <c r="A1334" s="272">
        <v>5244</v>
      </c>
      <c r="B1334" s="272" t="s">
        <v>13093</v>
      </c>
      <c r="C1334" s="272">
        <v>5244</v>
      </c>
      <c r="D1334" s="272" t="s">
        <v>15502</v>
      </c>
      <c r="E1334" s="273">
        <v>41333</v>
      </c>
      <c r="F1334" s="248">
        <f t="shared" si="49"/>
        <v>41364</v>
      </c>
      <c r="G1334" s="274">
        <v>6007.12</v>
      </c>
      <c r="H1334" s="272">
        <f>H1333</f>
        <v>1034</v>
      </c>
      <c r="I1334" s="275" t="s">
        <v>14095</v>
      </c>
      <c r="J1334" s="272"/>
    </row>
    <row r="1335" spans="1:10">
      <c r="A1335" s="272">
        <v>3972</v>
      </c>
      <c r="B1335" s="272" t="s">
        <v>1605</v>
      </c>
      <c r="C1335" s="272">
        <v>3972</v>
      </c>
      <c r="D1335" s="272" t="s">
        <v>15254</v>
      </c>
      <c r="E1335" s="273">
        <v>41312</v>
      </c>
      <c r="F1335" s="248">
        <f t="shared" si="49"/>
        <v>41343</v>
      </c>
      <c r="G1335" s="274">
        <v>6007.12</v>
      </c>
      <c r="H1335" s="272">
        <f>H1334+1</f>
        <v>1035</v>
      </c>
      <c r="I1335" s="275" t="s">
        <v>455</v>
      </c>
      <c r="J1335" s="272"/>
    </row>
    <row r="1336" spans="1:10">
      <c r="A1336" s="272">
        <v>4475</v>
      </c>
      <c r="B1336" s="272" t="s">
        <v>1620</v>
      </c>
      <c r="C1336" s="272">
        <v>4475</v>
      </c>
      <c r="D1336" s="272" t="s">
        <v>15277</v>
      </c>
      <c r="E1336" s="273">
        <v>41312</v>
      </c>
      <c r="F1336" s="248">
        <f t="shared" si="49"/>
        <v>41343</v>
      </c>
      <c r="G1336" s="274">
        <v>6007.12</v>
      </c>
      <c r="H1336" s="272">
        <f>H1335+1</f>
        <v>1036</v>
      </c>
      <c r="I1336" s="275" t="s">
        <v>455</v>
      </c>
      <c r="J1336" s="272"/>
    </row>
    <row r="1337" spans="1:10">
      <c r="A1337" s="272">
        <v>5097</v>
      </c>
      <c r="B1337" s="272" t="s">
        <v>12442</v>
      </c>
      <c r="C1337" s="272">
        <v>5097</v>
      </c>
      <c r="D1337" s="272" t="s">
        <v>15380</v>
      </c>
      <c r="E1337" s="273">
        <v>41332</v>
      </c>
      <c r="F1337" s="248">
        <f t="shared" si="49"/>
        <v>41363</v>
      </c>
      <c r="G1337" s="274">
        <v>6007.12</v>
      </c>
      <c r="H1337" s="272">
        <f>H1336+1</f>
        <v>1037</v>
      </c>
      <c r="I1337" s="275" t="s">
        <v>14095</v>
      </c>
      <c r="J1337" s="272"/>
    </row>
    <row r="1338" spans="1:10">
      <c r="A1338" s="272">
        <v>5093</v>
      </c>
      <c r="B1338" s="272" t="s">
        <v>12442</v>
      </c>
      <c r="C1338" s="272">
        <v>5093</v>
      </c>
      <c r="D1338" s="272" t="s">
        <v>15454</v>
      </c>
      <c r="E1338" s="273">
        <v>41332</v>
      </c>
      <c r="F1338" s="248">
        <f t="shared" si="49"/>
        <v>41363</v>
      </c>
      <c r="G1338" s="274">
        <v>6007.12</v>
      </c>
      <c r="H1338" s="272">
        <f>H1337</f>
        <v>1037</v>
      </c>
      <c r="I1338" s="275" t="s">
        <v>14095</v>
      </c>
      <c r="J1338" s="272"/>
    </row>
    <row r="1339" spans="1:10">
      <c r="A1339" s="272">
        <v>5092</v>
      </c>
      <c r="B1339" s="272" t="s">
        <v>12442</v>
      </c>
      <c r="C1339" s="272">
        <v>5092</v>
      </c>
      <c r="D1339" s="272" t="s">
        <v>15387</v>
      </c>
      <c r="E1339" s="273">
        <v>41332</v>
      </c>
      <c r="F1339" s="248">
        <f t="shared" si="49"/>
        <v>41363</v>
      </c>
      <c r="G1339" s="274">
        <v>6007.12</v>
      </c>
      <c r="H1339" s="272">
        <f>H1338</f>
        <v>1037</v>
      </c>
      <c r="I1339" s="275" t="s">
        <v>14095</v>
      </c>
      <c r="J1339" s="272"/>
    </row>
    <row r="1340" spans="1:10">
      <c r="A1340" s="272">
        <v>5091</v>
      </c>
      <c r="B1340" s="272" t="s">
        <v>12442</v>
      </c>
      <c r="C1340" s="272">
        <v>5091</v>
      </c>
      <c r="D1340" s="272" t="s">
        <v>15457</v>
      </c>
      <c r="E1340" s="273">
        <v>41332</v>
      </c>
      <c r="F1340" s="248">
        <f t="shared" si="49"/>
        <v>41363</v>
      </c>
      <c r="G1340" s="274">
        <v>6007.12</v>
      </c>
      <c r="H1340" s="272">
        <f>H1339</f>
        <v>1037</v>
      </c>
      <c r="I1340" s="275" t="s">
        <v>14095</v>
      </c>
      <c r="J1340" s="272"/>
    </row>
    <row r="1341" spans="1:10">
      <c r="A1341" s="272">
        <v>5090</v>
      </c>
      <c r="B1341" s="272" t="s">
        <v>12442</v>
      </c>
      <c r="C1341" s="272">
        <v>5090</v>
      </c>
      <c r="D1341" s="272" t="s">
        <v>15460</v>
      </c>
      <c r="E1341" s="273">
        <v>41332</v>
      </c>
      <c r="F1341" s="248">
        <f t="shared" si="49"/>
        <v>41363</v>
      </c>
      <c r="G1341" s="274">
        <v>6007.12</v>
      </c>
      <c r="H1341" s="272">
        <f>H1340</f>
        <v>1037</v>
      </c>
      <c r="I1341" s="275" t="s">
        <v>14095</v>
      </c>
      <c r="J1341" s="272"/>
    </row>
    <row r="1342" spans="1:10">
      <c r="A1342" s="272">
        <v>5268</v>
      </c>
      <c r="B1342" s="272" t="s">
        <v>168</v>
      </c>
      <c r="C1342" s="272">
        <v>5268</v>
      </c>
      <c r="D1342" s="272" t="s">
        <v>15471</v>
      </c>
      <c r="E1342" s="273">
        <v>41333</v>
      </c>
      <c r="F1342" s="248">
        <f t="shared" si="49"/>
        <v>41364</v>
      </c>
      <c r="G1342" s="274">
        <v>6007.12</v>
      </c>
      <c r="H1342" s="272">
        <f>H1341+1</f>
        <v>1038</v>
      </c>
      <c r="I1342" s="275" t="s">
        <v>14095</v>
      </c>
      <c r="J1342" s="272"/>
    </row>
    <row r="1343" spans="1:10">
      <c r="A1343" s="272">
        <v>5271</v>
      </c>
      <c r="B1343" s="272" t="s">
        <v>168</v>
      </c>
      <c r="C1343" s="272">
        <v>5271</v>
      </c>
      <c r="D1343" s="272" t="s">
        <v>15479</v>
      </c>
      <c r="E1343" s="273">
        <v>41333</v>
      </c>
      <c r="F1343" s="248">
        <f t="shared" si="49"/>
        <v>41364</v>
      </c>
      <c r="G1343" s="274">
        <v>6007.12</v>
      </c>
      <c r="H1343" s="272">
        <f>H1342</f>
        <v>1038</v>
      </c>
      <c r="I1343" s="275" t="s">
        <v>14095</v>
      </c>
      <c r="J1343" s="272"/>
    </row>
    <row r="1344" spans="1:10">
      <c r="A1344" s="272">
        <v>3694</v>
      </c>
      <c r="B1344" s="272" t="s">
        <v>171</v>
      </c>
      <c r="C1344" s="272">
        <v>3694</v>
      </c>
      <c r="D1344" s="272" t="s">
        <v>15423</v>
      </c>
      <c r="E1344" s="273">
        <v>41332</v>
      </c>
      <c r="F1344" s="248">
        <f t="shared" si="49"/>
        <v>41363</v>
      </c>
      <c r="G1344" s="274">
        <v>6007.12</v>
      </c>
      <c r="H1344" s="272">
        <f>H1343+1</f>
        <v>1039</v>
      </c>
      <c r="I1344" s="275" t="s">
        <v>455</v>
      </c>
      <c r="J1344" s="272"/>
    </row>
    <row r="1345" spans="1:10">
      <c r="A1345" s="272">
        <v>3705</v>
      </c>
      <c r="B1345" s="272" t="s">
        <v>171</v>
      </c>
      <c r="C1345" s="272">
        <v>3705</v>
      </c>
      <c r="D1345" s="272" t="s">
        <v>15358</v>
      </c>
      <c r="E1345" s="273">
        <v>41333</v>
      </c>
      <c r="F1345" s="248">
        <f t="shared" si="49"/>
        <v>41364</v>
      </c>
      <c r="G1345" s="274">
        <v>6007.12</v>
      </c>
      <c r="H1345" s="272">
        <f>H1344</f>
        <v>1039</v>
      </c>
      <c r="I1345" s="275" t="s">
        <v>455</v>
      </c>
      <c r="J1345" s="272"/>
    </row>
    <row r="1346" spans="1:10">
      <c r="A1346" s="272">
        <v>3678</v>
      </c>
      <c r="B1346" s="272" t="s">
        <v>171</v>
      </c>
      <c r="C1346" s="272">
        <v>3678</v>
      </c>
      <c r="D1346" s="272" t="s">
        <v>15431</v>
      </c>
      <c r="E1346" s="273">
        <v>41332</v>
      </c>
      <c r="F1346" s="248">
        <f t="shared" si="49"/>
        <v>41363</v>
      </c>
      <c r="G1346" s="274">
        <v>6007.12</v>
      </c>
      <c r="H1346" s="272">
        <f>H1345</f>
        <v>1039</v>
      </c>
      <c r="I1346" s="275" t="s">
        <v>455</v>
      </c>
      <c r="J1346" s="272"/>
    </row>
    <row r="1347" spans="1:10">
      <c r="A1347" s="272">
        <v>5100</v>
      </c>
      <c r="B1347" s="272" t="s">
        <v>12430</v>
      </c>
      <c r="C1347" s="272">
        <v>5100</v>
      </c>
      <c r="D1347" s="272" t="s">
        <v>14695</v>
      </c>
      <c r="E1347" s="273">
        <v>41305</v>
      </c>
      <c r="F1347" s="248">
        <f t="shared" si="49"/>
        <v>41336</v>
      </c>
      <c r="G1347" s="274">
        <v>6007.12</v>
      </c>
      <c r="H1347" s="272">
        <f>H1346+1</f>
        <v>1040</v>
      </c>
      <c r="I1347" s="275" t="s">
        <v>14095</v>
      </c>
      <c r="J1347" s="272"/>
    </row>
    <row r="1348" spans="1:10">
      <c r="A1348" s="272">
        <v>5120</v>
      </c>
      <c r="B1348" s="272" t="s">
        <v>12353</v>
      </c>
      <c r="C1348" s="272">
        <v>5120</v>
      </c>
      <c r="D1348" s="272" t="s">
        <v>15451</v>
      </c>
      <c r="E1348" s="273">
        <v>41332</v>
      </c>
      <c r="F1348" s="248">
        <f t="shared" ref="F1348:F1411" si="52">E1348+31</f>
        <v>41363</v>
      </c>
      <c r="G1348" s="274">
        <v>6007.12</v>
      </c>
      <c r="H1348" s="272">
        <f>H1347+1</f>
        <v>1041</v>
      </c>
      <c r="I1348" s="275" t="s">
        <v>14095</v>
      </c>
      <c r="J1348" s="272"/>
    </row>
    <row r="1349" spans="1:10">
      <c r="A1349" s="272">
        <v>5553</v>
      </c>
      <c r="B1349" s="272" t="s">
        <v>824</v>
      </c>
      <c r="C1349" s="272">
        <v>5553</v>
      </c>
      <c r="D1349" s="272" t="s">
        <v>14802</v>
      </c>
      <c r="E1349" s="273">
        <v>41309</v>
      </c>
      <c r="F1349" s="248">
        <f t="shared" si="52"/>
        <v>41340</v>
      </c>
      <c r="G1349" s="274">
        <v>6007.12</v>
      </c>
      <c r="H1349" s="272">
        <v>1042</v>
      </c>
      <c r="I1349" s="275" t="s">
        <v>455</v>
      </c>
      <c r="J1349" s="272"/>
    </row>
    <row r="1350" spans="1:10">
      <c r="A1350" s="245">
        <v>4492</v>
      </c>
      <c r="B1350" s="245" t="s">
        <v>7663</v>
      </c>
      <c r="C1350" s="245">
        <v>4492</v>
      </c>
      <c r="D1350" s="245" t="s">
        <v>15839</v>
      </c>
      <c r="E1350" s="247">
        <v>41360</v>
      </c>
      <c r="F1350" s="248">
        <f t="shared" si="52"/>
        <v>41391</v>
      </c>
      <c r="G1350" s="249">
        <v>6007.12</v>
      </c>
      <c r="H1350" s="245">
        <v>1050</v>
      </c>
      <c r="I1350" s="246" t="s">
        <v>455</v>
      </c>
      <c r="J1350" s="245"/>
    </row>
    <row r="1351" spans="1:10">
      <c r="A1351" s="245">
        <v>5608</v>
      </c>
      <c r="B1351" s="245" t="s">
        <v>5209</v>
      </c>
      <c r="C1351" s="245">
        <v>5608</v>
      </c>
      <c r="D1351" s="245" t="s">
        <v>15853</v>
      </c>
      <c r="E1351" s="247">
        <v>41354</v>
      </c>
      <c r="F1351" s="248">
        <f t="shared" si="52"/>
        <v>41385</v>
      </c>
      <c r="G1351" s="249">
        <v>6007.12</v>
      </c>
      <c r="H1351" s="245">
        <f>H1350+1</f>
        <v>1051</v>
      </c>
      <c r="I1351" s="246" t="s">
        <v>455</v>
      </c>
      <c r="J1351" s="245"/>
    </row>
    <row r="1352" spans="1:10">
      <c r="A1352" s="245">
        <v>4524</v>
      </c>
      <c r="B1352" s="245" t="s">
        <v>7808</v>
      </c>
      <c r="C1352" s="245">
        <v>4524</v>
      </c>
      <c r="D1352" s="245" t="s">
        <v>15753</v>
      </c>
      <c r="E1352" s="247">
        <v>41360</v>
      </c>
      <c r="F1352" s="248">
        <f t="shared" si="52"/>
        <v>41391</v>
      </c>
      <c r="G1352" s="249">
        <v>6007.12</v>
      </c>
      <c r="H1352" s="245">
        <f>H1351+1</f>
        <v>1052</v>
      </c>
      <c r="I1352" s="246" t="s">
        <v>455</v>
      </c>
      <c r="J1352" s="245"/>
    </row>
    <row r="1353" spans="1:10">
      <c r="A1353" s="245">
        <v>4528</v>
      </c>
      <c r="B1353" s="245" t="s">
        <v>7820</v>
      </c>
      <c r="C1353" s="245">
        <v>4528</v>
      </c>
      <c r="D1353" s="245" t="s">
        <v>15684</v>
      </c>
      <c r="E1353" s="247">
        <v>41344</v>
      </c>
      <c r="F1353" s="248">
        <f t="shared" si="52"/>
        <v>41375</v>
      </c>
      <c r="G1353" s="249">
        <v>6007.12</v>
      </c>
      <c r="H1353" s="245">
        <f>H1352+1</f>
        <v>1053</v>
      </c>
      <c r="I1353" s="246" t="s">
        <v>455</v>
      </c>
      <c r="J1353" s="245"/>
    </row>
    <row r="1354" spans="1:10">
      <c r="A1354" s="245">
        <v>4551</v>
      </c>
      <c r="B1354" s="245" t="s">
        <v>7820</v>
      </c>
      <c r="C1354" s="245">
        <v>4551</v>
      </c>
      <c r="D1354" s="245" t="s">
        <v>15687</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15689</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15691</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15757</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15694</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15697</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12828</v>
      </c>
      <c r="E1360" s="247">
        <v>41360</v>
      </c>
      <c r="F1360" s="248">
        <f t="shared" si="52"/>
        <v>41391</v>
      </c>
      <c r="G1360" s="249">
        <v>6007.12</v>
      </c>
      <c r="H1360" s="245">
        <f>H1359+1</f>
        <v>1054</v>
      </c>
      <c r="I1360" s="246" t="s">
        <v>455</v>
      </c>
      <c r="J1360" s="245"/>
    </row>
    <row r="1361" spans="1:10">
      <c r="A1361" s="245">
        <v>5188</v>
      </c>
      <c r="B1361" s="245" t="s">
        <v>12221</v>
      </c>
      <c r="C1361" s="245">
        <v>5188</v>
      </c>
      <c r="D1361" s="245" t="s">
        <v>15700</v>
      </c>
      <c r="E1361" s="247">
        <v>41348</v>
      </c>
      <c r="F1361" s="248">
        <f t="shared" si="52"/>
        <v>41379</v>
      </c>
      <c r="G1361" s="249">
        <v>6007.12</v>
      </c>
      <c r="H1361" s="245">
        <f>H1360+1</f>
        <v>1055</v>
      </c>
      <c r="I1361" s="246" t="s">
        <v>455</v>
      </c>
      <c r="J1361" s="245"/>
    </row>
    <row r="1362" spans="1:10">
      <c r="A1362" s="245">
        <v>5187</v>
      </c>
      <c r="B1362" s="245" t="s">
        <v>12221</v>
      </c>
      <c r="C1362" s="245">
        <v>5187</v>
      </c>
      <c r="D1362" s="245" t="s">
        <v>15703</v>
      </c>
      <c r="E1362" s="247">
        <v>41346</v>
      </c>
      <c r="F1362" s="248">
        <f t="shared" si="52"/>
        <v>41377</v>
      </c>
      <c r="G1362" s="249">
        <v>6007.12</v>
      </c>
      <c r="H1362" s="245">
        <f t="shared" ref="H1362:H1383" si="54">H1361</f>
        <v>1055</v>
      </c>
      <c r="I1362" s="246" t="s">
        <v>455</v>
      </c>
      <c r="J1362" s="245"/>
    </row>
    <row r="1363" spans="1:10">
      <c r="A1363" s="245">
        <v>5186</v>
      </c>
      <c r="B1363" s="245" t="s">
        <v>12221</v>
      </c>
      <c r="C1363" s="245">
        <v>5186</v>
      </c>
      <c r="D1363" s="245" t="s">
        <v>15764</v>
      </c>
      <c r="E1363" s="247">
        <v>41347</v>
      </c>
      <c r="F1363" s="248">
        <f t="shared" si="52"/>
        <v>41378</v>
      </c>
      <c r="G1363" s="249">
        <v>6007.12</v>
      </c>
      <c r="H1363" s="245">
        <f t="shared" si="54"/>
        <v>1055</v>
      </c>
      <c r="I1363" s="246" t="s">
        <v>455</v>
      </c>
      <c r="J1363" s="245"/>
    </row>
    <row r="1364" spans="1:10">
      <c r="A1364" s="245">
        <v>5185</v>
      </c>
      <c r="B1364" s="245" t="s">
        <v>12221</v>
      </c>
      <c r="C1364" s="245">
        <v>5185</v>
      </c>
      <c r="D1364" s="245" t="s">
        <v>15706</v>
      </c>
      <c r="E1364" s="247">
        <v>41345</v>
      </c>
      <c r="F1364" s="248">
        <f t="shared" si="52"/>
        <v>41376</v>
      </c>
      <c r="G1364" s="249">
        <v>6007.12</v>
      </c>
      <c r="H1364" s="245">
        <f t="shared" si="54"/>
        <v>1055</v>
      </c>
      <c r="I1364" s="246" t="s">
        <v>455</v>
      </c>
      <c r="J1364" s="245"/>
    </row>
    <row r="1365" spans="1:10">
      <c r="A1365" s="245">
        <v>5184</v>
      </c>
      <c r="B1365" s="245" t="s">
        <v>12221</v>
      </c>
      <c r="C1365" s="245">
        <v>5184</v>
      </c>
      <c r="D1365" s="245" t="s">
        <v>15858</v>
      </c>
      <c r="E1365" s="247">
        <v>41354</v>
      </c>
      <c r="F1365" s="248">
        <f t="shared" si="52"/>
        <v>41385</v>
      </c>
      <c r="G1365" s="249">
        <v>6007.12</v>
      </c>
      <c r="H1365" s="245">
        <f t="shared" si="54"/>
        <v>1055</v>
      </c>
      <c r="I1365" s="246" t="s">
        <v>455</v>
      </c>
      <c r="J1365" s="245"/>
    </row>
    <row r="1366" spans="1:10">
      <c r="A1366" s="245">
        <v>5183</v>
      </c>
      <c r="B1366" s="245" t="s">
        <v>12221</v>
      </c>
      <c r="C1366" s="245">
        <v>5183</v>
      </c>
      <c r="D1366" s="245" t="s">
        <v>15767</v>
      </c>
      <c r="E1366" s="247">
        <v>41352</v>
      </c>
      <c r="F1366" s="248">
        <f t="shared" si="52"/>
        <v>41383</v>
      </c>
      <c r="G1366" s="249">
        <v>6007.12</v>
      </c>
      <c r="H1366" s="245">
        <f t="shared" si="54"/>
        <v>1055</v>
      </c>
      <c r="I1366" s="246" t="s">
        <v>455</v>
      </c>
      <c r="J1366" s="245"/>
    </row>
    <row r="1367" spans="1:10">
      <c r="A1367" s="245">
        <v>5182</v>
      </c>
      <c r="B1367" s="245" t="s">
        <v>12221</v>
      </c>
      <c r="C1367" s="245">
        <v>5182</v>
      </c>
      <c r="D1367" s="245" t="s">
        <v>15709</v>
      </c>
      <c r="E1367" s="247">
        <v>41345</v>
      </c>
      <c r="F1367" s="248">
        <f t="shared" si="52"/>
        <v>41376</v>
      </c>
      <c r="G1367" s="249">
        <v>6007.12</v>
      </c>
      <c r="H1367" s="245">
        <f t="shared" si="54"/>
        <v>1055</v>
      </c>
      <c r="I1367" s="246" t="s">
        <v>455</v>
      </c>
      <c r="J1367" s="245"/>
    </row>
    <row r="1368" spans="1:10">
      <c r="A1368" s="245">
        <v>5181</v>
      </c>
      <c r="B1368" s="245" t="s">
        <v>12221</v>
      </c>
      <c r="C1368" s="245">
        <v>5181</v>
      </c>
      <c r="D1368" s="245" t="s">
        <v>15712</v>
      </c>
      <c r="E1368" s="247">
        <v>41345</v>
      </c>
      <c r="F1368" s="248">
        <f t="shared" si="52"/>
        <v>41376</v>
      </c>
      <c r="G1368" s="249">
        <v>6007.12</v>
      </c>
      <c r="H1368" s="245">
        <f t="shared" si="54"/>
        <v>1055</v>
      </c>
      <c r="I1368" s="246" t="s">
        <v>455</v>
      </c>
      <c r="J1368" s="245"/>
    </row>
    <row r="1369" spans="1:10">
      <c r="A1369" s="245">
        <v>5180</v>
      </c>
      <c r="B1369" s="245" t="s">
        <v>12221</v>
      </c>
      <c r="C1369" s="245">
        <v>5180</v>
      </c>
      <c r="D1369" s="245" t="s">
        <v>15640</v>
      </c>
      <c r="E1369" s="247">
        <v>41341</v>
      </c>
      <c r="F1369" s="248">
        <f t="shared" si="52"/>
        <v>41372</v>
      </c>
      <c r="G1369" s="249">
        <v>6007.12</v>
      </c>
      <c r="H1369" s="245">
        <f t="shared" si="54"/>
        <v>1055</v>
      </c>
      <c r="I1369" s="246" t="s">
        <v>455</v>
      </c>
      <c r="J1369" s="245"/>
    </row>
    <row r="1370" spans="1:10">
      <c r="A1370" s="245">
        <v>5179</v>
      </c>
      <c r="B1370" s="245" t="s">
        <v>12221</v>
      </c>
      <c r="C1370" s="245">
        <v>5179</v>
      </c>
      <c r="D1370" s="245" t="s">
        <v>15769</v>
      </c>
      <c r="E1370" s="247">
        <v>41351</v>
      </c>
      <c r="F1370" s="248">
        <f t="shared" si="52"/>
        <v>41382</v>
      </c>
      <c r="G1370" s="249">
        <v>6007.12</v>
      </c>
      <c r="H1370" s="245">
        <f t="shared" si="54"/>
        <v>1055</v>
      </c>
      <c r="I1370" s="246" t="s">
        <v>455</v>
      </c>
      <c r="J1370" s="245"/>
    </row>
    <row r="1371" spans="1:10">
      <c r="A1371" s="245">
        <v>5178</v>
      </c>
      <c r="B1371" s="245" t="s">
        <v>12221</v>
      </c>
      <c r="C1371" s="245">
        <v>5178</v>
      </c>
      <c r="D1371" s="245" t="s">
        <v>15642</v>
      </c>
      <c r="E1371" s="247">
        <v>41344</v>
      </c>
      <c r="F1371" s="248">
        <f t="shared" si="52"/>
        <v>41375</v>
      </c>
      <c r="G1371" s="249">
        <v>6007.12</v>
      </c>
      <c r="H1371" s="245">
        <f t="shared" si="54"/>
        <v>1055</v>
      </c>
      <c r="I1371" s="246" t="s">
        <v>455</v>
      </c>
      <c r="J1371" s="245"/>
    </row>
    <row r="1372" spans="1:10">
      <c r="A1372" s="245">
        <v>5200</v>
      </c>
      <c r="B1372" s="245" t="s">
        <v>12221</v>
      </c>
      <c r="C1372" s="245">
        <v>5200</v>
      </c>
      <c r="D1372" s="245" t="s">
        <v>15657</v>
      </c>
      <c r="E1372" s="247">
        <v>41341</v>
      </c>
      <c r="F1372" s="248">
        <f t="shared" si="52"/>
        <v>41372</v>
      </c>
      <c r="G1372" s="249">
        <v>6007.12</v>
      </c>
      <c r="H1372" s="245">
        <f t="shared" si="54"/>
        <v>1055</v>
      </c>
      <c r="I1372" s="246" t="s">
        <v>455</v>
      </c>
      <c r="J1372" s="245"/>
    </row>
    <row r="1373" spans="1:10">
      <c r="A1373" s="245">
        <v>5199</v>
      </c>
      <c r="B1373" s="245" t="s">
        <v>12221</v>
      </c>
      <c r="C1373" s="245">
        <v>5199</v>
      </c>
      <c r="D1373" s="245" t="s">
        <v>15717</v>
      </c>
      <c r="E1373" s="247">
        <v>41346</v>
      </c>
      <c r="F1373" s="248">
        <f t="shared" si="52"/>
        <v>41377</v>
      </c>
      <c r="G1373" s="249">
        <v>6007.12</v>
      </c>
      <c r="H1373" s="245">
        <f t="shared" si="54"/>
        <v>1055</v>
      </c>
      <c r="I1373" s="246" t="s">
        <v>455</v>
      </c>
      <c r="J1373" s="245"/>
    </row>
    <row r="1374" spans="1:10">
      <c r="A1374" s="245">
        <v>5198</v>
      </c>
      <c r="B1374" s="245" t="s">
        <v>12221</v>
      </c>
      <c r="C1374" s="245">
        <v>5198</v>
      </c>
      <c r="D1374" s="245" t="s">
        <v>15720</v>
      </c>
      <c r="E1374" s="247">
        <v>41345</v>
      </c>
      <c r="F1374" s="248">
        <f t="shared" si="52"/>
        <v>41376</v>
      </c>
      <c r="G1374" s="249">
        <v>6007.12</v>
      </c>
      <c r="H1374" s="245">
        <f t="shared" si="54"/>
        <v>1055</v>
      </c>
      <c r="I1374" s="246" t="s">
        <v>455</v>
      </c>
      <c r="J1374" s="245"/>
    </row>
    <row r="1375" spans="1:10">
      <c r="A1375" s="245">
        <v>5196</v>
      </c>
      <c r="B1375" s="245" t="s">
        <v>12221</v>
      </c>
      <c r="C1375" s="245">
        <v>5196</v>
      </c>
      <c r="D1375" s="245" t="s">
        <v>15723</v>
      </c>
      <c r="E1375" s="247">
        <v>41346</v>
      </c>
      <c r="F1375" s="248">
        <f t="shared" si="52"/>
        <v>41377</v>
      </c>
      <c r="G1375" s="249">
        <v>6007.12</v>
      </c>
      <c r="H1375" s="245">
        <f t="shared" si="54"/>
        <v>1055</v>
      </c>
      <c r="I1375" s="246" t="s">
        <v>455</v>
      </c>
      <c r="J1375" s="245"/>
    </row>
    <row r="1376" spans="1:10">
      <c r="A1376" s="245">
        <v>5197</v>
      </c>
      <c r="B1376" s="245" t="s">
        <v>12221</v>
      </c>
      <c r="C1376" s="245">
        <v>5197</v>
      </c>
      <c r="D1376" s="245" t="s">
        <v>15726</v>
      </c>
      <c r="E1376" s="247">
        <v>41345</v>
      </c>
      <c r="F1376" s="248">
        <f t="shared" si="52"/>
        <v>41376</v>
      </c>
      <c r="G1376" s="249">
        <v>6007.12</v>
      </c>
      <c r="H1376" s="245">
        <f t="shared" si="54"/>
        <v>1055</v>
      </c>
      <c r="I1376" s="246" t="s">
        <v>455</v>
      </c>
      <c r="J1376" s="245"/>
    </row>
    <row r="1377" spans="1:10">
      <c r="A1377" s="245">
        <v>5195</v>
      </c>
      <c r="B1377" s="245" t="s">
        <v>12221</v>
      </c>
      <c r="C1377" s="245">
        <v>5195</v>
      </c>
      <c r="D1377" s="245" t="s">
        <v>15660</v>
      </c>
      <c r="E1377" s="247">
        <v>41341</v>
      </c>
      <c r="F1377" s="248">
        <f t="shared" si="52"/>
        <v>41372</v>
      </c>
      <c r="G1377" s="249">
        <v>6007.12</v>
      </c>
      <c r="H1377" s="245">
        <f t="shared" si="54"/>
        <v>1055</v>
      </c>
      <c r="I1377" s="246" t="s">
        <v>455</v>
      </c>
      <c r="J1377" s="245"/>
    </row>
    <row r="1378" spans="1:10">
      <c r="A1378" s="245">
        <v>5194</v>
      </c>
      <c r="B1378" s="245" t="s">
        <v>12221</v>
      </c>
      <c r="C1378" s="245">
        <v>5194</v>
      </c>
      <c r="D1378" s="245" t="s">
        <v>15729</v>
      </c>
      <c r="E1378" s="247">
        <v>41346</v>
      </c>
      <c r="F1378" s="248">
        <f t="shared" si="52"/>
        <v>41377</v>
      </c>
      <c r="G1378" s="249">
        <v>6007.12</v>
      </c>
      <c r="H1378" s="245">
        <f t="shared" si="54"/>
        <v>1055</v>
      </c>
      <c r="I1378" s="246" t="s">
        <v>455</v>
      </c>
      <c r="J1378" s="245"/>
    </row>
    <row r="1379" spans="1:10">
      <c r="A1379" s="245">
        <v>5193</v>
      </c>
      <c r="B1379" s="245" t="s">
        <v>12221</v>
      </c>
      <c r="C1379" s="245">
        <v>5193</v>
      </c>
      <c r="D1379" s="245" t="s">
        <v>15732</v>
      </c>
      <c r="E1379" s="247">
        <v>41345</v>
      </c>
      <c r="F1379" s="248">
        <f t="shared" si="52"/>
        <v>41376</v>
      </c>
      <c r="G1379" s="249">
        <v>6007.12</v>
      </c>
      <c r="H1379" s="245">
        <f t="shared" si="54"/>
        <v>1055</v>
      </c>
      <c r="I1379" s="246" t="s">
        <v>455</v>
      </c>
      <c r="J1379" s="245"/>
    </row>
    <row r="1380" spans="1:10">
      <c r="A1380" s="245">
        <v>5192</v>
      </c>
      <c r="B1380" s="245" t="s">
        <v>12221</v>
      </c>
      <c r="C1380" s="245">
        <v>5192</v>
      </c>
      <c r="D1380" s="245" t="s">
        <v>15663</v>
      </c>
      <c r="E1380" s="247">
        <v>41341</v>
      </c>
      <c r="F1380" s="248">
        <f t="shared" si="52"/>
        <v>41372</v>
      </c>
      <c r="G1380" s="249">
        <v>6007.12</v>
      </c>
      <c r="H1380" s="245">
        <f t="shared" si="54"/>
        <v>1055</v>
      </c>
      <c r="I1380" s="246" t="s">
        <v>455</v>
      </c>
      <c r="J1380" s="245"/>
    </row>
    <row r="1381" spans="1:10">
      <c r="A1381" s="245">
        <v>5191</v>
      </c>
      <c r="B1381" s="245" t="s">
        <v>12221</v>
      </c>
      <c r="C1381" s="245">
        <v>5191</v>
      </c>
      <c r="D1381" s="245" t="s">
        <v>15666</v>
      </c>
      <c r="E1381" s="247">
        <v>41339</v>
      </c>
      <c r="F1381" s="248">
        <f t="shared" si="52"/>
        <v>41370</v>
      </c>
      <c r="G1381" s="249">
        <v>6007.12</v>
      </c>
      <c r="H1381" s="245">
        <f t="shared" si="54"/>
        <v>1055</v>
      </c>
      <c r="I1381" s="246" t="s">
        <v>455</v>
      </c>
      <c r="J1381" s="245"/>
    </row>
    <row r="1382" spans="1:10">
      <c r="A1382" s="245">
        <v>5189</v>
      </c>
      <c r="B1382" s="245" t="s">
        <v>12221</v>
      </c>
      <c r="C1382" s="245">
        <v>5189</v>
      </c>
      <c r="D1382" s="245" t="s">
        <v>15887</v>
      </c>
      <c r="E1382" s="247">
        <v>41355</v>
      </c>
      <c r="F1382" s="248">
        <f t="shared" si="52"/>
        <v>41386</v>
      </c>
      <c r="G1382" s="249">
        <v>6007.12</v>
      </c>
      <c r="H1382" s="245">
        <f t="shared" si="54"/>
        <v>1055</v>
      </c>
      <c r="I1382" s="246" t="s">
        <v>455</v>
      </c>
      <c r="J1382" s="245"/>
    </row>
    <row r="1383" spans="1:10">
      <c r="A1383" s="245">
        <v>5190</v>
      </c>
      <c r="B1383" s="245" t="s">
        <v>12221</v>
      </c>
      <c r="C1383" s="245">
        <v>5190</v>
      </c>
      <c r="D1383" s="245" t="s">
        <v>15809</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15837</v>
      </c>
      <c r="E1384" s="247">
        <v>41360</v>
      </c>
      <c r="F1384" s="248">
        <f t="shared" si="52"/>
        <v>41391</v>
      </c>
      <c r="G1384" s="249">
        <v>6007.12</v>
      </c>
      <c r="H1384" s="245">
        <f>H1383+1</f>
        <v>1056</v>
      </c>
      <c r="I1384" s="246" t="s">
        <v>455</v>
      </c>
      <c r="J1384" s="245"/>
    </row>
    <row r="1385" spans="1:10">
      <c r="A1385" s="245">
        <v>5773</v>
      </c>
      <c r="B1385" s="245" t="s">
        <v>1805</v>
      </c>
      <c r="C1385" s="245">
        <v>5773</v>
      </c>
      <c r="D1385" s="245" t="s">
        <v>15645</v>
      </c>
      <c r="E1385" s="247">
        <v>41338</v>
      </c>
      <c r="F1385" s="248">
        <f t="shared" si="52"/>
        <v>41369</v>
      </c>
      <c r="G1385" s="249">
        <v>6007.12</v>
      </c>
      <c r="H1385" s="245">
        <f>H1384+1</f>
        <v>1057</v>
      </c>
      <c r="I1385" s="246" t="s">
        <v>455</v>
      </c>
      <c r="J1385" s="245"/>
    </row>
    <row r="1386" spans="1:10">
      <c r="A1386" s="245">
        <v>3667</v>
      </c>
      <c r="B1386" s="245" t="s">
        <v>2545</v>
      </c>
      <c r="C1386" s="245">
        <v>3667</v>
      </c>
      <c r="D1386" s="245" t="s">
        <v>15420</v>
      </c>
      <c r="E1386" s="247">
        <v>41334</v>
      </c>
      <c r="F1386" s="248">
        <f t="shared" si="52"/>
        <v>41365</v>
      </c>
      <c r="G1386" s="249">
        <v>6007.12</v>
      </c>
      <c r="H1386" s="245">
        <f>H1385+1</f>
        <v>1058</v>
      </c>
      <c r="I1386" s="246" t="s">
        <v>455</v>
      </c>
      <c r="J1386" s="245"/>
    </row>
    <row r="1387" spans="1:10">
      <c r="A1387" s="245">
        <v>4601</v>
      </c>
      <c r="B1387" s="245" t="s">
        <v>8337</v>
      </c>
      <c r="C1387" s="245">
        <v>4601</v>
      </c>
      <c r="D1387" s="245" t="s">
        <v>15842</v>
      </c>
      <c r="E1387" s="247">
        <v>41358</v>
      </c>
      <c r="F1387" s="248">
        <f t="shared" si="52"/>
        <v>41389</v>
      </c>
      <c r="G1387" s="249">
        <v>6007.12</v>
      </c>
      <c r="H1387" s="245">
        <f>H1386+1</f>
        <v>1059</v>
      </c>
      <c r="I1387" s="246" t="s">
        <v>622</v>
      </c>
      <c r="J1387" s="245"/>
    </row>
    <row r="1388" spans="1:10">
      <c r="A1388" s="245">
        <v>5205</v>
      </c>
      <c r="B1388" s="245" t="s">
        <v>8337</v>
      </c>
      <c r="C1388" s="245">
        <v>5205</v>
      </c>
      <c r="D1388" s="245" t="s">
        <v>15880</v>
      </c>
      <c r="E1388" s="247">
        <v>41359</v>
      </c>
      <c r="F1388" s="248">
        <f t="shared" si="52"/>
        <v>41390</v>
      </c>
      <c r="G1388" s="249">
        <v>6007.12</v>
      </c>
      <c r="H1388" s="245">
        <f>H1387</f>
        <v>1059</v>
      </c>
      <c r="I1388" s="246" t="s">
        <v>15580</v>
      </c>
      <c r="J1388" s="245"/>
    </row>
    <row r="1389" spans="1:10">
      <c r="A1389" s="245">
        <v>5206</v>
      </c>
      <c r="B1389" s="245" t="s">
        <v>8337</v>
      </c>
      <c r="C1389" s="245">
        <v>5206</v>
      </c>
      <c r="D1389" s="245" t="s">
        <v>15884</v>
      </c>
      <c r="E1389" s="247">
        <v>41359</v>
      </c>
      <c r="F1389" s="248">
        <f t="shared" si="52"/>
        <v>41390</v>
      </c>
      <c r="G1389" s="249">
        <v>6007.12</v>
      </c>
      <c r="H1389" s="245">
        <f>H1388</f>
        <v>1059</v>
      </c>
      <c r="I1389" s="246" t="s">
        <v>15580</v>
      </c>
      <c r="J1389" s="245"/>
    </row>
    <row r="1390" spans="1:10">
      <c r="A1390" s="245">
        <v>4214</v>
      </c>
      <c r="B1390" s="245" t="s">
        <v>4765</v>
      </c>
      <c r="C1390" s="245">
        <v>4214</v>
      </c>
      <c r="D1390" s="245" t="s">
        <v>15895</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15305</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15623</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14673</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15626</v>
      </c>
      <c r="E1396" s="247">
        <v>41339</v>
      </c>
      <c r="F1396" s="248">
        <f t="shared" si="52"/>
        <v>41370</v>
      </c>
      <c r="G1396" s="249">
        <v>6007.12</v>
      </c>
      <c r="H1396" s="245">
        <f t="shared" si="55"/>
        <v>1066</v>
      </c>
      <c r="I1396" s="246" t="s">
        <v>455</v>
      </c>
      <c r="J1396" s="245"/>
    </row>
    <row r="1397" spans="1:10">
      <c r="A1397" s="245">
        <v>5217</v>
      </c>
      <c r="B1397" s="245" t="s">
        <v>13364</v>
      </c>
      <c r="C1397" s="245">
        <v>5217</v>
      </c>
      <c r="D1397" s="245" t="s">
        <v>15212</v>
      </c>
      <c r="E1397" s="247">
        <v>41351</v>
      </c>
      <c r="F1397" s="248">
        <f t="shared" si="52"/>
        <v>41382</v>
      </c>
      <c r="G1397" s="249">
        <v>6007.12</v>
      </c>
      <c r="H1397" s="245">
        <f t="shared" si="55"/>
        <v>1067</v>
      </c>
      <c r="I1397" s="246" t="s">
        <v>14095</v>
      </c>
      <c r="J1397" s="245"/>
    </row>
    <row r="1398" spans="1:10">
      <c r="A1398" s="245">
        <v>5166</v>
      </c>
      <c r="B1398" s="245" t="s">
        <v>8013</v>
      </c>
      <c r="C1398" s="245">
        <v>5166</v>
      </c>
      <c r="D1398" s="245" t="s">
        <v>15862</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15856</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15789</v>
      </c>
      <c r="E1400" s="247">
        <v>41348</v>
      </c>
      <c r="F1400" s="248">
        <f t="shared" si="52"/>
        <v>41379</v>
      </c>
      <c r="G1400" s="249">
        <v>6007.12</v>
      </c>
      <c r="H1400" s="245">
        <f t="shared" si="55"/>
        <v>1070</v>
      </c>
      <c r="I1400" s="246" t="s">
        <v>14095</v>
      </c>
      <c r="J1400" s="245"/>
    </row>
    <row r="1401" spans="1:10">
      <c r="A1401" s="245">
        <v>5237</v>
      </c>
      <c r="B1401" s="245" t="s">
        <v>3130</v>
      </c>
      <c r="C1401" s="245">
        <v>5237</v>
      </c>
      <c r="D1401" s="245" t="s">
        <v>15791</v>
      </c>
      <c r="E1401" s="247">
        <v>41348</v>
      </c>
      <c r="F1401" s="248">
        <f t="shared" si="52"/>
        <v>41379</v>
      </c>
      <c r="G1401" s="249">
        <v>6007.12</v>
      </c>
      <c r="H1401" s="245">
        <f>H1400</f>
        <v>1070</v>
      </c>
      <c r="I1401" s="246" t="s">
        <v>14095</v>
      </c>
      <c r="J1401" s="245"/>
    </row>
    <row r="1402" spans="1:10">
      <c r="A1402" s="245">
        <v>5236</v>
      </c>
      <c r="B1402" s="245" t="s">
        <v>3130</v>
      </c>
      <c r="C1402" s="245">
        <v>5236</v>
      </c>
      <c r="D1402" s="245" t="s">
        <v>15795</v>
      </c>
      <c r="E1402" s="247">
        <v>41348</v>
      </c>
      <c r="F1402" s="248">
        <f t="shared" si="52"/>
        <v>41379</v>
      </c>
      <c r="G1402" s="249">
        <v>6007.12</v>
      </c>
      <c r="H1402" s="245">
        <f>H1401</f>
        <v>1070</v>
      </c>
      <c r="I1402" s="246" t="s">
        <v>14095</v>
      </c>
      <c r="J1402" s="245"/>
    </row>
    <row r="1403" spans="1:10">
      <c r="A1403" s="245">
        <v>5235</v>
      </c>
      <c r="B1403" s="245" t="s">
        <v>3130</v>
      </c>
      <c r="C1403" s="245">
        <v>5235</v>
      </c>
      <c r="D1403" s="245" t="s">
        <v>15798</v>
      </c>
      <c r="E1403" s="247">
        <v>41351</v>
      </c>
      <c r="F1403" s="248">
        <f t="shared" si="52"/>
        <v>41382</v>
      </c>
      <c r="G1403" s="249">
        <v>6007.12</v>
      </c>
      <c r="H1403" s="245">
        <f>H1402</f>
        <v>1070</v>
      </c>
      <c r="I1403" s="246" t="s">
        <v>14095</v>
      </c>
      <c r="J1403" s="245"/>
    </row>
    <row r="1404" spans="1:10">
      <c r="A1404" s="245">
        <v>5234</v>
      </c>
      <c r="B1404" s="245" t="s">
        <v>3130</v>
      </c>
      <c r="C1404" s="245">
        <v>5234</v>
      </c>
      <c r="D1404" s="245" t="s">
        <v>15803</v>
      </c>
      <c r="E1404" s="247">
        <v>41348</v>
      </c>
      <c r="F1404" s="248">
        <f t="shared" si="52"/>
        <v>41379</v>
      </c>
      <c r="G1404" s="249">
        <v>6007.12</v>
      </c>
      <c r="H1404" s="245">
        <f>H1403</f>
        <v>1070</v>
      </c>
      <c r="I1404" s="246" t="s">
        <v>14095</v>
      </c>
      <c r="J1404" s="245"/>
    </row>
    <row r="1405" spans="1:10">
      <c r="A1405" s="245">
        <v>5474</v>
      </c>
      <c r="B1405" s="245" t="s">
        <v>4760</v>
      </c>
      <c r="C1405" s="245">
        <v>5474</v>
      </c>
      <c r="D1405" s="245" t="s">
        <v>15390</v>
      </c>
      <c r="E1405" s="247">
        <v>41339</v>
      </c>
      <c r="F1405" s="248">
        <f t="shared" si="52"/>
        <v>41370</v>
      </c>
      <c r="G1405" s="249">
        <v>6007.12</v>
      </c>
      <c r="H1405" s="245">
        <f>H1404+1</f>
        <v>1071</v>
      </c>
      <c r="I1405" s="246" t="s">
        <v>622</v>
      </c>
      <c r="J1405" s="245"/>
    </row>
    <row r="1406" spans="1:10">
      <c r="A1406" s="245">
        <v>5253</v>
      </c>
      <c r="B1406" s="245" t="s">
        <v>13093</v>
      </c>
      <c r="C1406" s="245">
        <v>5253</v>
      </c>
      <c r="D1406" s="245" t="s">
        <v>15566</v>
      </c>
      <c r="E1406" s="247">
        <v>41337</v>
      </c>
      <c r="F1406" s="248">
        <f t="shared" si="52"/>
        <v>41368</v>
      </c>
      <c r="G1406" s="249">
        <v>6007.12</v>
      </c>
      <c r="H1406" s="245">
        <f>H1405+1</f>
        <v>1072</v>
      </c>
      <c r="I1406" s="246" t="s">
        <v>14095</v>
      </c>
      <c r="J1406" s="245"/>
    </row>
    <row r="1407" spans="1:10">
      <c r="A1407" s="245">
        <v>5252</v>
      </c>
      <c r="B1407" s="245" t="s">
        <v>13093</v>
      </c>
      <c r="C1407" s="245">
        <v>5252</v>
      </c>
      <c r="D1407" s="245" t="s">
        <v>15568</v>
      </c>
      <c r="E1407" s="247">
        <v>41337</v>
      </c>
      <c r="F1407" s="248">
        <f t="shared" si="52"/>
        <v>41368</v>
      </c>
      <c r="G1407" s="249">
        <v>6007.12</v>
      </c>
      <c r="H1407" s="245">
        <f>H1406</f>
        <v>1072</v>
      </c>
      <c r="I1407" s="246" t="s">
        <v>14095</v>
      </c>
      <c r="J1407" s="245"/>
    </row>
    <row r="1408" spans="1:10">
      <c r="A1408" s="245">
        <v>5251</v>
      </c>
      <c r="B1408" s="245" t="s">
        <v>13093</v>
      </c>
      <c r="C1408" s="245">
        <v>5251</v>
      </c>
      <c r="D1408" s="245" t="s">
        <v>15571</v>
      </c>
      <c r="E1408" s="247">
        <v>41337</v>
      </c>
      <c r="F1408" s="248">
        <f t="shared" si="52"/>
        <v>41368</v>
      </c>
      <c r="G1408" s="249">
        <v>6007.12</v>
      </c>
      <c r="H1408" s="245">
        <f>H1407</f>
        <v>1072</v>
      </c>
      <c r="I1408" s="246" t="s">
        <v>14095</v>
      </c>
      <c r="J1408" s="245"/>
    </row>
    <row r="1409" spans="1:10">
      <c r="A1409" s="245">
        <v>5248</v>
      </c>
      <c r="B1409" s="245" t="s">
        <v>13093</v>
      </c>
      <c r="C1409" s="245">
        <v>5248</v>
      </c>
      <c r="D1409" s="245" t="s">
        <v>15575</v>
      </c>
      <c r="E1409" s="247">
        <v>41334</v>
      </c>
      <c r="F1409" s="248">
        <f t="shared" si="52"/>
        <v>41365</v>
      </c>
      <c r="G1409" s="249">
        <v>6007.12</v>
      </c>
      <c r="H1409" s="245">
        <f>H1408</f>
        <v>1072</v>
      </c>
      <c r="I1409" s="246" t="s">
        <v>14095</v>
      </c>
      <c r="J1409" s="245"/>
    </row>
    <row r="1410" spans="1:10">
      <c r="A1410" s="245">
        <v>5254</v>
      </c>
      <c r="B1410" s="245" t="s">
        <v>13093</v>
      </c>
      <c r="C1410" s="245">
        <v>5254</v>
      </c>
      <c r="D1410" s="245" t="s">
        <v>15578</v>
      </c>
      <c r="E1410" s="247">
        <v>41338</v>
      </c>
      <c r="F1410" s="248">
        <f t="shared" si="52"/>
        <v>41369</v>
      </c>
      <c r="G1410" s="249">
        <v>6007.12</v>
      </c>
      <c r="H1410" s="245">
        <f>H1409</f>
        <v>1072</v>
      </c>
      <c r="I1410" s="246" t="s">
        <v>14095</v>
      </c>
      <c r="J1410" s="245"/>
    </row>
    <row r="1411" spans="1:10">
      <c r="A1411" s="245">
        <v>4465</v>
      </c>
      <c r="B1411" s="245" t="s">
        <v>2652</v>
      </c>
      <c r="C1411" s="245">
        <v>4465</v>
      </c>
      <c r="D1411" s="245" t="s">
        <v>15629</v>
      </c>
      <c r="E1411" s="247">
        <v>41339</v>
      </c>
      <c r="F1411" s="248">
        <f t="shared" si="52"/>
        <v>41370</v>
      </c>
      <c r="G1411" s="249">
        <v>6007.12</v>
      </c>
      <c r="H1411" s="245">
        <f>H1410+1</f>
        <v>1073</v>
      </c>
      <c r="I1411" s="246" t="s">
        <v>455</v>
      </c>
      <c r="J1411" s="245"/>
    </row>
    <row r="1412" spans="1:10">
      <c r="A1412" s="245">
        <v>4466</v>
      </c>
      <c r="B1412" s="245" t="s">
        <v>2652</v>
      </c>
      <c r="C1412" s="245">
        <v>4466</v>
      </c>
      <c r="D1412" s="245" t="s">
        <v>15632</v>
      </c>
      <c r="E1412" s="247">
        <v>41339</v>
      </c>
      <c r="F1412" s="248">
        <f t="shared" ref="F1412:F1475" si="56">E1412+31</f>
        <v>41370</v>
      </c>
      <c r="G1412" s="249">
        <v>6007.12</v>
      </c>
      <c r="H1412" s="245">
        <f>H1411</f>
        <v>1073</v>
      </c>
      <c r="I1412" s="246" t="s">
        <v>455</v>
      </c>
      <c r="J1412" s="245"/>
    </row>
    <row r="1413" spans="1:10">
      <c r="A1413" s="245">
        <v>5255</v>
      </c>
      <c r="B1413" s="245" t="s">
        <v>13082</v>
      </c>
      <c r="C1413" s="245">
        <v>5255</v>
      </c>
      <c r="D1413" s="245" t="s">
        <v>15877</v>
      </c>
      <c r="E1413" s="247">
        <v>41353</v>
      </c>
      <c r="F1413" s="248">
        <f t="shared" si="56"/>
        <v>41384</v>
      </c>
      <c r="G1413" s="249">
        <v>6007.12</v>
      </c>
      <c r="H1413" s="245">
        <f>H1412+1</f>
        <v>1074</v>
      </c>
      <c r="I1413" s="246" t="s">
        <v>455</v>
      </c>
      <c r="J1413" s="245"/>
    </row>
    <row r="1414" spans="1:10">
      <c r="A1414" s="245">
        <v>5259</v>
      </c>
      <c r="B1414" s="245" t="s">
        <v>3309</v>
      </c>
      <c r="C1414" s="245">
        <v>5259</v>
      </c>
      <c r="D1414" s="245" t="s">
        <v>15647</v>
      </c>
      <c r="E1414" s="247">
        <v>41339</v>
      </c>
      <c r="F1414" s="248">
        <f t="shared" si="56"/>
        <v>41370</v>
      </c>
      <c r="G1414" s="249">
        <v>6007.12</v>
      </c>
      <c r="H1414" s="245">
        <f>H1413+1</f>
        <v>1075</v>
      </c>
      <c r="I1414" s="246" t="s">
        <v>14095</v>
      </c>
      <c r="J1414" s="245"/>
    </row>
    <row r="1415" spans="1:10">
      <c r="A1415" s="245">
        <v>5258</v>
      </c>
      <c r="B1415" s="245" t="s">
        <v>3309</v>
      </c>
      <c r="C1415" s="245">
        <v>5258</v>
      </c>
      <c r="D1415" s="245" t="s">
        <v>15651</v>
      </c>
      <c r="E1415" s="247">
        <v>41338</v>
      </c>
      <c r="F1415" s="248">
        <f t="shared" si="56"/>
        <v>41369</v>
      </c>
      <c r="G1415" s="249">
        <v>6007.12</v>
      </c>
      <c r="H1415" s="245">
        <f>H1414</f>
        <v>1075</v>
      </c>
      <c r="I1415" s="246" t="s">
        <v>14095</v>
      </c>
      <c r="J1415" s="245"/>
    </row>
    <row r="1416" spans="1:10">
      <c r="A1416" s="245">
        <v>4632</v>
      </c>
      <c r="B1416" s="245" t="s">
        <v>8674</v>
      </c>
      <c r="C1416" s="245">
        <v>4632</v>
      </c>
      <c r="D1416" s="245" t="s">
        <v>15635</v>
      </c>
      <c r="E1416" s="247">
        <v>41338</v>
      </c>
      <c r="F1416" s="248">
        <f t="shared" si="56"/>
        <v>41369</v>
      </c>
      <c r="G1416" s="249">
        <v>6007.12</v>
      </c>
      <c r="H1416" s="245">
        <f>H1415+1</f>
        <v>1076</v>
      </c>
      <c r="I1416" s="246" t="s">
        <v>455</v>
      </c>
      <c r="J1416" s="245"/>
    </row>
    <row r="1417" spans="1:10">
      <c r="A1417" s="245">
        <v>5315</v>
      </c>
      <c r="B1417" s="245" t="s">
        <v>8671</v>
      </c>
      <c r="C1417" s="245">
        <v>5315</v>
      </c>
      <c r="D1417" s="245" t="s">
        <v>15927</v>
      </c>
      <c r="E1417" s="247">
        <v>41360</v>
      </c>
      <c r="F1417" s="248">
        <f t="shared" si="56"/>
        <v>41391</v>
      </c>
      <c r="G1417" s="249">
        <v>6007.12</v>
      </c>
      <c r="H1417" s="245">
        <f>H1416+1</f>
        <v>1077</v>
      </c>
      <c r="I1417" s="246" t="s">
        <v>455</v>
      </c>
      <c r="J1417" s="245"/>
    </row>
    <row r="1418" spans="1:10">
      <c r="A1418" s="245">
        <v>5086</v>
      </c>
      <c r="B1418" s="245" t="s">
        <v>12467</v>
      </c>
      <c r="C1418" s="245">
        <v>5086</v>
      </c>
      <c r="D1418" s="245" t="s">
        <v>15772</v>
      </c>
      <c r="E1418" s="247">
        <v>41352</v>
      </c>
      <c r="F1418" s="248">
        <f t="shared" si="56"/>
        <v>41383</v>
      </c>
      <c r="G1418" s="249">
        <v>6007.12</v>
      </c>
      <c r="H1418" s="245">
        <f>H1417+1</f>
        <v>1078</v>
      </c>
      <c r="I1418" s="246" t="s">
        <v>14095</v>
      </c>
      <c r="J1418" s="245"/>
    </row>
    <row r="1419" spans="1:10">
      <c r="A1419" s="245">
        <v>5084</v>
      </c>
      <c r="B1419" s="245" t="s">
        <v>12467</v>
      </c>
      <c r="C1419" s="245">
        <v>5084</v>
      </c>
      <c r="D1419" s="245" t="s">
        <v>15864</v>
      </c>
      <c r="E1419" s="247">
        <v>41352</v>
      </c>
      <c r="F1419" s="248">
        <f t="shared" si="56"/>
        <v>41383</v>
      </c>
      <c r="G1419" s="249">
        <v>6007.12</v>
      </c>
      <c r="H1419" s="245">
        <f>H1418</f>
        <v>1078</v>
      </c>
      <c r="I1419" s="246" t="s">
        <v>14095</v>
      </c>
      <c r="J1419" s="245"/>
    </row>
    <row r="1420" spans="1:10">
      <c r="A1420" s="245">
        <v>5081</v>
      </c>
      <c r="B1420" s="245" t="s">
        <v>12467</v>
      </c>
      <c r="C1420" s="245">
        <v>5081</v>
      </c>
      <c r="D1420" s="245" t="s">
        <v>15779</v>
      </c>
      <c r="E1420" s="247">
        <v>41351</v>
      </c>
      <c r="F1420" s="248">
        <f t="shared" si="56"/>
        <v>41382</v>
      </c>
      <c r="G1420" s="249">
        <v>6007.12</v>
      </c>
      <c r="H1420" s="245">
        <f>H1419</f>
        <v>1078</v>
      </c>
      <c r="I1420" s="246" t="s">
        <v>14095</v>
      </c>
      <c r="J1420" s="245"/>
    </row>
    <row r="1421" spans="1:10">
      <c r="A1421" s="245">
        <v>5080</v>
      </c>
      <c r="B1421" s="245" t="s">
        <v>12467</v>
      </c>
      <c r="C1421" s="245">
        <v>5080</v>
      </c>
      <c r="D1421" s="245" t="s">
        <v>15783</v>
      </c>
      <c r="E1421" s="247">
        <v>41354</v>
      </c>
      <c r="F1421" s="248">
        <f t="shared" si="56"/>
        <v>41385</v>
      </c>
      <c r="G1421" s="249">
        <v>6007.12</v>
      </c>
      <c r="H1421" s="245">
        <f>H1420</f>
        <v>1078</v>
      </c>
      <c r="I1421" s="246" t="s">
        <v>14095</v>
      </c>
      <c r="J1421" s="245"/>
    </row>
    <row r="1422" spans="1:10">
      <c r="A1422" s="245">
        <v>5077</v>
      </c>
      <c r="B1422" s="245" t="s">
        <v>12467</v>
      </c>
      <c r="C1422" s="245">
        <v>5077</v>
      </c>
      <c r="D1422" s="245" t="s">
        <v>15785</v>
      </c>
      <c r="E1422" s="247">
        <v>41348</v>
      </c>
      <c r="F1422" s="248">
        <f t="shared" si="56"/>
        <v>41379</v>
      </c>
      <c r="G1422" s="249">
        <v>6007.12</v>
      </c>
      <c r="H1422" s="245">
        <f>H1421</f>
        <v>1078</v>
      </c>
      <c r="I1422" s="246" t="s">
        <v>14095</v>
      </c>
      <c r="J1422" s="245"/>
    </row>
    <row r="1423" spans="1:10">
      <c r="A1423" s="245">
        <v>5314</v>
      </c>
      <c r="B1423" s="245" t="s">
        <v>8762</v>
      </c>
      <c r="C1423" s="245">
        <v>5314</v>
      </c>
      <c r="D1423" s="245" t="s">
        <v>15924</v>
      </c>
      <c r="E1423" s="247">
        <v>41360</v>
      </c>
      <c r="F1423" s="248">
        <f t="shared" si="56"/>
        <v>41391</v>
      </c>
      <c r="G1423" s="249">
        <v>6007.12</v>
      </c>
      <c r="H1423" s="245">
        <f>H1422+1</f>
        <v>1079</v>
      </c>
      <c r="I1423" s="246" t="s">
        <v>455</v>
      </c>
      <c r="J1423" s="245"/>
    </row>
    <row r="1424" spans="1:10">
      <c r="A1424" s="245">
        <v>5261</v>
      </c>
      <c r="B1424" s="245" t="s">
        <v>4732</v>
      </c>
      <c r="C1424" s="245">
        <v>5261</v>
      </c>
      <c r="D1424" s="245" t="s">
        <v>15558</v>
      </c>
      <c r="E1424" s="247">
        <v>41339</v>
      </c>
      <c r="F1424" s="248">
        <f t="shared" si="56"/>
        <v>41370</v>
      </c>
      <c r="G1424" s="249">
        <v>6007.12</v>
      </c>
      <c r="H1424" s="245">
        <f>H1423+1</f>
        <v>1080</v>
      </c>
      <c r="I1424" s="246" t="s">
        <v>455</v>
      </c>
      <c r="J1424" s="245"/>
    </row>
    <row r="1425" spans="1:10">
      <c r="A1425" s="245">
        <v>5260</v>
      </c>
      <c r="B1425" s="245" t="s">
        <v>4732</v>
      </c>
      <c r="C1425" s="245">
        <v>5260</v>
      </c>
      <c r="D1425" s="245" t="s">
        <v>15560</v>
      </c>
      <c r="E1425" s="247">
        <v>41334</v>
      </c>
      <c r="F1425" s="248">
        <f t="shared" si="56"/>
        <v>41365</v>
      </c>
      <c r="G1425" s="249">
        <v>6007.12</v>
      </c>
      <c r="H1425" s="245">
        <f>H1424</f>
        <v>1080</v>
      </c>
      <c r="I1425" s="246" t="s">
        <v>455</v>
      </c>
      <c r="J1425" s="245"/>
    </row>
    <row r="1426" spans="1:10">
      <c r="A1426" s="245">
        <v>5096</v>
      </c>
      <c r="B1426" s="245" t="s">
        <v>12442</v>
      </c>
      <c r="C1426" s="245">
        <v>5096</v>
      </c>
      <c r="D1426" s="245" t="s">
        <v>15383</v>
      </c>
      <c r="E1426" s="247">
        <v>41334</v>
      </c>
      <c r="F1426" s="248">
        <f t="shared" si="56"/>
        <v>41365</v>
      </c>
      <c r="G1426" s="249">
        <v>6007.12</v>
      </c>
      <c r="H1426" s="245">
        <f>H1425+1</f>
        <v>1081</v>
      </c>
      <c r="I1426" s="246" t="s">
        <v>14095</v>
      </c>
      <c r="J1426" s="245"/>
    </row>
    <row r="1427" spans="1:10">
      <c r="A1427" s="245">
        <v>5262</v>
      </c>
      <c r="B1427" s="245" t="s">
        <v>13052</v>
      </c>
      <c r="C1427" s="245">
        <v>5262</v>
      </c>
      <c r="D1427" s="245" t="s">
        <v>15930</v>
      </c>
      <c r="E1427" s="247">
        <v>41359</v>
      </c>
      <c r="F1427" s="248">
        <f t="shared" si="56"/>
        <v>41390</v>
      </c>
      <c r="G1427" s="249">
        <v>6007.12</v>
      </c>
      <c r="H1427" s="245">
        <f>H1426+1</f>
        <v>1082</v>
      </c>
      <c r="I1427" s="246" t="s">
        <v>455</v>
      </c>
      <c r="J1427" s="245"/>
    </row>
    <row r="1428" spans="1:10">
      <c r="A1428" s="245">
        <v>5265</v>
      </c>
      <c r="B1428" s="245" t="s">
        <v>13052</v>
      </c>
      <c r="C1428" s="245">
        <v>5265</v>
      </c>
      <c r="D1428" s="245" t="s">
        <v>15875</v>
      </c>
      <c r="E1428" s="247">
        <v>41360</v>
      </c>
      <c r="F1428" s="248">
        <f t="shared" si="56"/>
        <v>41391</v>
      </c>
      <c r="G1428" s="249">
        <v>6007.12</v>
      </c>
      <c r="H1428" s="245">
        <f>H1427</f>
        <v>1082</v>
      </c>
      <c r="I1428" s="246" t="s">
        <v>455</v>
      </c>
      <c r="J1428" s="245"/>
    </row>
    <row r="1429" spans="1:10">
      <c r="A1429" s="245">
        <v>5276</v>
      </c>
      <c r="B1429" s="245" t="s">
        <v>168</v>
      </c>
      <c r="C1429" s="245">
        <v>5276</v>
      </c>
      <c r="D1429" s="245" t="s">
        <v>15543</v>
      </c>
      <c r="E1429" s="247">
        <v>41337</v>
      </c>
      <c r="F1429" s="248">
        <f t="shared" si="56"/>
        <v>41368</v>
      </c>
      <c r="G1429" s="249">
        <v>6007.12</v>
      </c>
      <c r="H1429" s="245">
        <f>H1428+1</f>
        <v>1083</v>
      </c>
      <c r="I1429" s="246" t="s">
        <v>14095</v>
      </c>
      <c r="J1429" s="245"/>
    </row>
    <row r="1430" spans="1:10">
      <c r="A1430" s="245">
        <v>5275</v>
      </c>
      <c r="B1430" s="245" t="s">
        <v>168</v>
      </c>
      <c r="C1430" s="245">
        <v>5275</v>
      </c>
      <c r="D1430" s="245" t="s">
        <v>15546</v>
      </c>
      <c r="E1430" s="247">
        <v>41334</v>
      </c>
      <c r="F1430" s="248">
        <f t="shared" si="56"/>
        <v>41365</v>
      </c>
      <c r="G1430" s="249">
        <v>6007.12</v>
      </c>
      <c r="H1430" s="245">
        <f t="shared" ref="H1430:H1435" si="57">H1429</f>
        <v>1083</v>
      </c>
      <c r="I1430" s="246" t="s">
        <v>14095</v>
      </c>
      <c r="J1430" s="245"/>
    </row>
    <row r="1431" spans="1:10">
      <c r="A1431" s="245">
        <v>5272</v>
      </c>
      <c r="B1431" s="245" t="s">
        <v>168</v>
      </c>
      <c r="C1431" s="245">
        <v>5272</v>
      </c>
      <c r="D1431" s="245" t="s">
        <v>15467</v>
      </c>
      <c r="E1431" s="247">
        <v>41334</v>
      </c>
      <c r="F1431" s="248">
        <f t="shared" si="56"/>
        <v>41365</v>
      </c>
      <c r="G1431" s="249">
        <v>6007.12</v>
      </c>
      <c r="H1431" s="245">
        <f t="shared" si="57"/>
        <v>1083</v>
      </c>
      <c r="I1431" s="246" t="s">
        <v>14095</v>
      </c>
      <c r="J1431" s="245"/>
    </row>
    <row r="1432" spans="1:10">
      <c r="A1432" s="245">
        <v>5269</v>
      </c>
      <c r="B1432" s="245" t="s">
        <v>168</v>
      </c>
      <c r="C1432" s="245">
        <v>5269</v>
      </c>
      <c r="D1432" s="245" t="s">
        <v>15475</v>
      </c>
      <c r="E1432" s="247">
        <v>41334</v>
      </c>
      <c r="F1432" s="248">
        <f t="shared" si="56"/>
        <v>41365</v>
      </c>
      <c r="G1432" s="249">
        <v>6007.12</v>
      </c>
      <c r="H1432" s="245">
        <f t="shared" si="57"/>
        <v>1083</v>
      </c>
      <c r="I1432" s="246" t="s">
        <v>14095</v>
      </c>
      <c r="J1432" s="245"/>
    </row>
    <row r="1433" spans="1:10">
      <c r="A1433" s="245">
        <v>5267</v>
      </c>
      <c r="B1433" s="245" t="s">
        <v>168</v>
      </c>
      <c r="C1433" s="245">
        <v>5267</v>
      </c>
      <c r="D1433" s="245" t="s">
        <v>15549</v>
      </c>
      <c r="E1433" s="247">
        <v>41337</v>
      </c>
      <c r="F1433" s="248">
        <f t="shared" si="56"/>
        <v>41368</v>
      </c>
      <c r="G1433" s="249">
        <v>6007.12</v>
      </c>
      <c r="H1433" s="245">
        <f t="shared" si="57"/>
        <v>1083</v>
      </c>
      <c r="I1433" s="246" t="s">
        <v>14095</v>
      </c>
      <c r="J1433" s="245"/>
    </row>
    <row r="1434" spans="1:10">
      <c r="A1434" s="245">
        <v>5270</v>
      </c>
      <c r="B1434" s="245" t="s">
        <v>168</v>
      </c>
      <c r="C1434" s="245">
        <v>5270</v>
      </c>
      <c r="D1434" s="245" t="s">
        <v>15552</v>
      </c>
      <c r="E1434" s="247">
        <v>41337</v>
      </c>
      <c r="F1434" s="248">
        <f t="shared" si="56"/>
        <v>41368</v>
      </c>
      <c r="G1434" s="249">
        <v>6007.12</v>
      </c>
      <c r="H1434" s="245">
        <f t="shared" si="57"/>
        <v>1083</v>
      </c>
      <c r="I1434" s="246" t="s">
        <v>14095</v>
      </c>
      <c r="J1434" s="245"/>
    </row>
    <row r="1435" spans="1:10">
      <c r="A1435" s="245">
        <v>5266</v>
      </c>
      <c r="B1435" s="245" t="s">
        <v>168</v>
      </c>
      <c r="C1435" s="245">
        <v>5266</v>
      </c>
      <c r="D1435" s="245" t="s">
        <v>15555</v>
      </c>
      <c r="E1435" s="247">
        <v>41338</v>
      </c>
      <c r="F1435" s="248">
        <f t="shared" si="56"/>
        <v>41369</v>
      </c>
      <c r="G1435" s="249">
        <v>6007.12</v>
      </c>
      <c r="H1435" s="245">
        <f t="shared" si="57"/>
        <v>1083</v>
      </c>
      <c r="I1435" s="246" t="s">
        <v>14095</v>
      </c>
      <c r="J1435" s="245"/>
    </row>
    <row r="1436" spans="1:10">
      <c r="A1436" s="245">
        <v>5102</v>
      </c>
      <c r="B1436" s="245" t="s">
        <v>12353</v>
      </c>
      <c r="C1436" s="245">
        <v>5102</v>
      </c>
      <c r="D1436" s="245" t="s">
        <v>14692</v>
      </c>
      <c r="E1436" s="247">
        <v>41341</v>
      </c>
      <c r="F1436" s="248">
        <f t="shared" si="56"/>
        <v>41372</v>
      </c>
      <c r="G1436" s="249">
        <v>6007.12</v>
      </c>
      <c r="H1436" s="245">
        <f>H1435+1</f>
        <v>1084</v>
      </c>
      <c r="I1436" s="246" t="s">
        <v>14095</v>
      </c>
      <c r="J1436" s="245"/>
    </row>
    <row r="1437" spans="1:10">
      <c r="A1437" s="245">
        <v>5278</v>
      </c>
      <c r="B1437" s="245" t="s">
        <v>1706</v>
      </c>
      <c r="C1437" s="245">
        <v>5278</v>
      </c>
      <c r="D1437" s="245" t="s">
        <v>15868</v>
      </c>
      <c r="E1437" s="247">
        <v>41353</v>
      </c>
      <c r="F1437" s="248">
        <f t="shared" si="56"/>
        <v>41384</v>
      </c>
      <c r="G1437" s="249">
        <v>6007.12</v>
      </c>
      <c r="H1437" s="245">
        <f>H1436+1</f>
        <v>1085</v>
      </c>
      <c r="I1437" s="246" t="s">
        <v>455</v>
      </c>
      <c r="J1437" s="245"/>
    </row>
    <row r="1438" spans="1:10">
      <c r="A1438" s="245">
        <v>5277</v>
      </c>
      <c r="B1438" s="245" t="s">
        <v>1706</v>
      </c>
      <c r="C1438" s="245">
        <v>5277</v>
      </c>
      <c r="D1438" s="245" t="s">
        <v>15871</v>
      </c>
      <c r="E1438" s="247">
        <v>41354</v>
      </c>
      <c r="F1438" s="248">
        <f t="shared" si="56"/>
        <v>41385</v>
      </c>
      <c r="G1438" s="249">
        <v>6007.12</v>
      </c>
      <c r="H1438" s="245">
        <f>H1437</f>
        <v>1085</v>
      </c>
      <c r="I1438" s="246" t="s">
        <v>455</v>
      </c>
      <c r="J1438" s="245"/>
    </row>
    <row r="1439" spans="1:10">
      <c r="A1439" s="245">
        <v>4649</v>
      </c>
      <c r="B1439" s="245" t="s">
        <v>8757</v>
      </c>
      <c r="C1439" s="245">
        <v>4649</v>
      </c>
      <c r="D1439" s="245" t="s">
        <v>15849</v>
      </c>
      <c r="E1439" s="247">
        <v>41360</v>
      </c>
      <c r="F1439" s="248">
        <f t="shared" si="56"/>
        <v>41391</v>
      </c>
      <c r="G1439" s="249">
        <v>6007.12</v>
      </c>
      <c r="H1439" s="245">
        <f>H1438+1</f>
        <v>1086</v>
      </c>
      <c r="I1439" s="246" t="s">
        <v>455</v>
      </c>
      <c r="J1439" s="245"/>
    </row>
    <row r="1440" spans="1:10">
      <c r="A1440" s="245">
        <v>3481</v>
      </c>
      <c r="B1440" s="245" t="s">
        <v>119</v>
      </c>
      <c r="C1440" s="245">
        <v>3481</v>
      </c>
      <c r="D1440" s="245" t="s">
        <v>15412</v>
      </c>
      <c r="E1440" s="247">
        <v>41334</v>
      </c>
      <c r="F1440" s="248">
        <f t="shared" si="56"/>
        <v>41365</v>
      </c>
      <c r="G1440" s="249">
        <v>6007.12</v>
      </c>
      <c r="H1440" s="245">
        <f>H1439+1</f>
        <v>1087</v>
      </c>
      <c r="I1440" s="246" t="s">
        <v>455</v>
      </c>
      <c r="J1440" s="245"/>
    </row>
    <row r="1441" spans="1:6">
      <c r="A1441" s="30">
        <v>2620</v>
      </c>
      <c r="B1441" s="39" t="s">
        <v>183</v>
      </c>
      <c r="C1441" s="30">
        <v>2620</v>
      </c>
      <c r="D1441" t="s">
        <v>16324</v>
      </c>
      <c r="E1441" s="54">
        <v>41376</v>
      </c>
      <c r="F1441" s="248">
        <f t="shared" si="56"/>
        <v>41407</v>
      </c>
    </row>
    <row r="1442" spans="1:6">
      <c r="A1442" s="30">
        <v>3483</v>
      </c>
      <c r="B1442" s="39" t="s">
        <v>119</v>
      </c>
      <c r="C1442" s="30">
        <v>3483</v>
      </c>
      <c r="D1442" t="s">
        <v>15528</v>
      </c>
      <c r="E1442" s="54">
        <v>41373</v>
      </c>
      <c r="F1442" s="248">
        <f t="shared" si="56"/>
        <v>41404</v>
      </c>
    </row>
    <row r="1443" spans="1:6">
      <c r="A1443" s="30">
        <v>3601</v>
      </c>
      <c r="B1443" s="11" t="s">
        <v>3278</v>
      </c>
      <c r="C1443" s="30">
        <v>3601</v>
      </c>
      <c r="D1443" t="s">
        <v>15994</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17580</v>
      </c>
      <c r="E1446" s="14">
        <v>41383</v>
      </c>
      <c r="F1446" s="248">
        <f t="shared" si="56"/>
        <v>41414</v>
      </c>
    </row>
    <row r="1447" spans="1:6">
      <c r="A1447" s="30">
        <v>3656</v>
      </c>
      <c r="B1447" s="11" t="s">
        <v>4018</v>
      </c>
      <c r="C1447" s="30">
        <v>3656</v>
      </c>
      <c r="D1447" t="s">
        <v>15944</v>
      </c>
      <c r="E1447" s="14">
        <v>41367</v>
      </c>
      <c r="F1447" s="248">
        <f t="shared" si="56"/>
        <v>41398</v>
      </c>
    </row>
    <row r="1448" spans="1:6">
      <c r="A1448" s="30">
        <v>3962</v>
      </c>
      <c r="B1448" s="39" t="s">
        <v>2585</v>
      </c>
      <c r="C1448" s="30">
        <v>3962</v>
      </c>
      <c r="D1448" t="s">
        <v>16110</v>
      </c>
      <c r="E1448" s="54">
        <v>41374</v>
      </c>
      <c r="F1448" s="248">
        <f t="shared" si="56"/>
        <v>41405</v>
      </c>
    </row>
    <row r="1449" spans="1:6">
      <c r="A1449" s="30">
        <v>4111</v>
      </c>
      <c r="B1449" s="39" t="s">
        <v>4766</v>
      </c>
      <c r="C1449" s="30">
        <v>4111</v>
      </c>
      <c r="D1449" t="s">
        <v>12638</v>
      </c>
      <c r="E1449" s="54">
        <v>41389</v>
      </c>
      <c r="F1449" s="248">
        <f t="shared" si="56"/>
        <v>41420</v>
      </c>
    </row>
    <row r="1450" spans="1:6">
      <c r="A1450" s="30">
        <v>4112</v>
      </c>
      <c r="B1450" s="39" t="s">
        <v>4766</v>
      </c>
      <c r="C1450" s="30">
        <v>4112</v>
      </c>
      <c r="D1450" t="s">
        <v>17587</v>
      </c>
      <c r="E1450" s="54">
        <v>41389</v>
      </c>
      <c r="F1450" s="248">
        <f t="shared" si="56"/>
        <v>41420</v>
      </c>
    </row>
    <row r="1451" spans="1:6">
      <c r="A1451" s="30">
        <v>4164</v>
      </c>
      <c r="B1451" s="39" t="s">
        <v>5962</v>
      </c>
      <c r="C1451" s="30">
        <v>4164</v>
      </c>
      <c r="D1451" t="s">
        <v>16333</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16335</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16336</v>
      </c>
      <c r="E1455" s="14">
        <v>41379</v>
      </c>
      <c r="F1455" s="248">
        <f t="shared" si="56"/>
        <v>41410</v>
      </c>
    </row>
    <row r="1456" spans="1:6">
      <c r="A1456" s="30">
        <v>4423</v>
      </c>
      <c r="B1456" s="11" t="s">
        <v>7288</v>
      </c>
      <c r="C1456" s="30">
        <v>4423</v>
      </c>
      <c r="D1456" t="s">
        <v>16338</v>
      </c>
      <c r="E1456" s="14">
        <v>41376</v>
      </c>
      <c r="F1456" s="248">
        <f t="shared" si="56"/>
        <v>41407</v>
      </c>
    </row>
    <row r="1457" spans="1:6">
      <c r="A1457" s="30">
        <v>4414</v>
      </c>
      <c r="B1457" s="39" t="s">
        <v>7288</v>
      </c>
      <c r="C1457" s="30">
        <v>4414</v>
      </c>
      <c r="D1457" t="s">
        <v>16341</v>
      </c>
      <c r="E1457" s="54">
        <v>41375</v>
      </c>
      <c r="F1457" s="248">
        <f t="shared" si="56"/>
        <v>41406</v>
      </c>
    </row>
    <row r="1458" spans="1:6">
      <c r="A1458" s="30">
        <v>4447</v>
      </c>
      <c r="B1458" s="11" t="s">
        <v>1906</v>
      </c>
      <c r="C1458" s="30">
        <v>4447</v>
      </c>
      <c r="D1458" t="s">
        <v>16344</v>
      </c>
      <c r="E1458" s="14">
        <v>41375</v>
      </c>
      <c r="F1458" s="248">
        <f t="shared" si="56"/>
        <v>41406</v>
      </c>
    </row>
    <row r="1459" spans="1:6">
      <c r="A1459" s="30">
        <v>4441</v>
      </c>
      <c r="B1459" s="39" t="s">
        <v>7258</v>
      </c>
      <c r="C1459" s="30">
        <v>4441</v>
      </c>
      <c r="D1459" t="s">
        <v>16001</v>
      </c>
      <c r="E1459" s="54">
        <v>41368</v>
      </c>
      <c r="F1459" s="248">
        <f t="shared" si="56"/>
        <v>41399</v>
      </c>
    </row>
    <row r="1460" spans="1:6">
      <c r="A1460" s="30">
        <v>4445</v>
      </c>
      <c r="B1460" s="39" t="s">
        <v>7519</v>
      </c>
      <c r="C1460" s="30">
        <v>4445</v>
      </c>
      <c r="D1460" t="s">
        <v>16348</v>
      </c>
      <c r="E1460" s="54">
        <v>41379</v>
      </c>
      <c r="F1460" s="248">
        <f t="shared" si="56"/>
        <v>41410</v>
      </c>
    </row>
    <row r="1461" spans="1:6">
      <c r="A1461" s="30">
        <v>4486</v>
      </c>
      <c r="B1461" s="67" t="s">
        <v>7638</v>
      </c>
      <c r="C1461" s="30">
        <v>4486</v>
      </c>
      <c r="D1461" t="s">
        <v>16005</v>
      </c>
      <c r="E1461" s="14">
        <v>41367</v>
      </c>
      <c r="F1461" s="248">
        <f t="shared" si="56"/>
        <v>41398</v>
      </c>
    </row>
    <row r="1462" spans="1:6">
      <c r="A1462" s="30">
        <v>4497</v>
      </c>
      <c r="B1462" s="67" t="s">
        <v>7707</v>
      </c>
      <c r="C1462" s="30">
        <v>4497</v>
      </c>
      <c r="D1462" t="s">
        <v>17092</v>
      </c>
      <c r="E1462" s="14">
        <v>41382</v>
      </c>
      <c r="F1462" s="248">
        <f t="shared" si="56"/>
        <v>41413</v>
      </c>
    </row>
    <row r="1463" spans="1:6">
      <c r="A1463" s="30">
        <v>4520</v>
      </c>
      <c r="B1463" s="98" t="s">
        <v>7801</v>
      </c>
      <c r="C1463" s="30">
        <v>4520</v>
      </c>
      <c r="D1463" t="s">
        <v>12687</v>
      </c>
      <c r="E1463" s="54">
        <v>41374</v>
      </c>
      <c r="F1463" s="248">
        <f t="shared" si="56"/>
        <v>41405</v>
      </c>
    </row>
    <row r="1464" spans="1:6">
      <c r="A1464" s="30">
        <v>4523</v>
      </c>
      <c r="B1464" s="39" t="s">
        <v>7519</v>
      </c>
      <c r="C1464" s="30">
        <v>4523</v>
      </c>
      <c r="D1464" t="s">
        <v>16117</v>
      </c>
      <c r="E1464" s="54">
        <v>41375</v>
      </c>
      <c r="F1464" s="248">
        <f t="shared" si="56"/>
        <v>41406</v>
      </c>
    </row>
    <row r="1465" spans="1:6">
      <c r="A1465" s="30">
        <v>4546</v>
      </c>
      <c r="B1465" s="67" t="s">
        <v>188</v>
      </c>
      <c r="C1465" s="30">
        <v>4546</v>
      </c>
      <c r="D1465" t="s">
        <v>17096</v>
      </c>
      <c r="E1465" s="14">
        <v>41381</v>
      </c>
      <c r="F1465" s="248">
        <f t="shared" si="56"/>
        <v>41412</v>
      </c>
    </row>
    <row r="1466" spans="1:6">
      <c r="A1466" s="30">
        <v>4562</v>
      </c>
      <c r="B1466" s="98" t="s">
        <v>7968</v>
      </c>
      <c r="C1466" s="30">
        <v>4562</v>
      </c>
      <c r="D1466" t="s">
        <v>15952</v>
      </c>
      <c r="E1466" s="54">
        <v>41366</v>
      </c>
      <c r="F1466" s="248">
        <f t="shared" si="56"/>
        <v>41397</v>
      </c>
    </row>
    <row r="1467" spans="1:6">
      <c r="A1467" s="30">
        <v>4635</v>
      </c>
      <c r="B1467" s="67" t="s">
        <v>8664</v>
      </c>
      <c r="C1467" s="30">
        <v>4635</v>
      </c>
      <c r="D1467" t="s">
        <v>17099</v>
      </c>
      <c r="E1467" s="14">
        <v>41381</v>
      </c>
      <c r="F1467" s="248">
        <f t="shared" si="56"/>
        <v>41412</v>
      </c>
    </row>
    <row r="1468" spans="1:6">
      <c r="A1468" s="30">
        <v>4628</v>
      </c>
      <c r="B1468" s="98" t="s">
        <v>8688</v>
      </c>
      <c r="C1468" s="30">
        <v>4628</v>
      </c>
      <c r="D1468" t="s">
        <v>15905</v>
      </c>
      <c r="E1468" s="54">
        <v>41365</v>
      </c>
      <c r="F1468" s="248">
        <f t="shared" si="56"/>
        <v>41396</v>
      </c>
    </row>
    <row r="1469" spans="1:6">
      <c r="A1469" s="30">
        <v>4651</v>
      </c>
      <c r="B1469" s="39" t="s">
        <v>6904</v>
      </c>
      <c r="C1469" s="30">
        <v>4651</v>
      </c>
      <c r="D1469" t="s">
        <v>16011</v>
      </c>
      <c r="E1469" s="54">
        <v>41369</v>
      </c>
      <c r="F1469" s="248">
        <f t="shared" si="56"/>
        <v>41400</v>
      </c>
    </row>
    <row r="1470" spans="1:6">
      <c r="A1470" s="30">
        <v>5032</v>
      </c>
      <c r="B1470" s="39" t="s">
        <v>9406</v>
      </c>
      <c r="C1470" s="30">
        <v>5032</v>
      </c>
      <c r="D1470" t="s">
        <v>17102</v>
      </c>
      <c r="E1470" s="54">
        <v>41381</v>
      </c>
      <c r="F1470" s="248">
        <f t="shared" si="56"/>
        <v>41412</v>
      </c>
    </row>
    <row r="1471" spans="1:6">
      <c r="A1471" s="30">
        <v>5045</v>
      </c>
      <c r="B1471" s="39" t="s">
        <v>9452</v>
      </c>
      <c r="C1471" s="30">
        <v>5045</v>
      </c>
      <c r="D1471" t="s">
        <v>16013</v>
      </c>
      <c r="E1471" s="54">
        <v>41369</v>
      </c>
      <c r="F1471" s="248">
        <f t="shared" si="56"/>
        <v>41400</v>
      </c>
    </row>
    <row r="1472" spans="1:6">
      <c r="A1472" s="30">
        <v>5046</v>
      </c>
      <c r="B1472" s="39" t="s">
        <v>9452</v>
      </c>
      <c r="C1472" s="30">
        <v>5046</v>
      </c>
      <c r="D1472" t="s">
        <v>16075</v>
      </c>
      <c r="E1472" s="54">
        <v>41372</v>
      </c>
      <c r="F1472" s="248">
        <f t="shared" si="56"/>
        <v>41403</v>
      </c>
    </row>
    <row r="1473" spans="1:6">
      <c r="A1473" s="30">
        <v>5047</v>
      </c>
      <c r="B1473" s="39" t="s">
        <v>9452</v>
      </c>
      <c r="C1473" s="30">
        <v>5047</v>
      </c>
      <c r="D1473" t="s">
        <v>16078</v>
      </c>
      <c r="E1473" s="54">
        <v>41372</v>
      </c>
      <c r="F1473" s="248">
        <f t="shared" si="56"/>
        <v>41403</v>
      </c>
    </row>
    <row r="1474" spans="1:6">
      <c r="A1474" s="30">
        <v>5048</v>
      </c>
      <c r="B1474" s="39" t="s">
        <v>9452</v>
      </c>
      <c r="C1474" s="30">
        <v>5048</v>
      </c>
      <c r="D1474" t="s">
        <v>16015</v>
      </c>
      <c r="E1474" s="54">
        <v>41372</v>
      </c>
      <c r="F1474" s="248">
        <f t="shared" si="56"/>
        <v>41403</v>
      </c>
    </row>
    <row r="1475" spans="1:6">
      <c r="A1475" s="30">
        <v>5050</v>
      </c>
      <c r="B1475" s="39" t="s">
        <v>9452</v>
      </c>
      <c r="C1475" s="30">
        <v>5050</v>
      </c>
      <c r="D1475" t="s">
        <v>16082</v>
      </c>
      <c r="E1475" s="54">
        <v>41372</v>
      </c>
      <c r="F1475" s="248">
        <f t="shared" si="56"/>
        <v>41403</v>
      </c>
    </row>
    <row r="1476" spans="1:6">
      <c r="A1476" s="30">
        <v>5177</v>
      </c>
      <c r="B1476" s="39" t="s">
        <v>12258</v>
      </c>
      <c r="C1476" s="30">
        <v>5177</v>
      </c>
      <c r="D1476" t="s">
        <v>15954</v>
      </c>
      <c r="E1476" s="54">
        <v>41366</v>
      </c>
      <c r="F1476" s="248">
        <f t="shared" ref="F1476:F1539" si="58">E1476+31</f>
        <v>41397</v>
      </c>
    </row>
    <row r="1477" spans="1:6">
      <c r="A1477" s="30">
        <v>5176</v>
      </c>
      <c r="B1477" s="39" t="s">
        <v>12258</v>
      </c>
      <c r="C1477" s="30">
        <v>5176</v>
      </c>
      <c r="D1477" t="s">
        <v>15910</v>
      </c>
      <c r="E1477" s="54">
        <v>41366</v>
      </c>
      <c r="F1477" s="248">
        <f t="shared" si="58"/>
        <v>41397</v>
      </c>
    </row>
    <row r="1478" spans="1:6">
      <c r="A1478" s="30">
        <v>5162</v>
      </c>
      <c r="B1478" s="11" t="s">
        <v>8013</v>
      </c>
      <c r="C1478" s="30">
        <v>5162</v>
      </c>
      <c r="D1478" t="s">
        <v>16019</v>
      </c>
      <c r="E1478" s="14">
        <v>41369</v>
      </c>
      <c r="F1478" s="248">
        <f t="shared" si="58"/>
        <v>41400</v>
      </c>
    </row>
    <row r="1479" spans="1:6">
      <c r="A1479" s="30">
        <v>5161</v>
      </c>
      <c r="B1479" s="11" t="s">
        <v>8013</v>
      </c>
      <c r="C1479" s="30">
        <v>5161</v>
      </c>
      <c r="D1479" t="s">
        <v>15957</v>
      </c>
      <c r="E1479" s="14">
        <v>41367</v>
      </c>
      <c r="F1479" s="248">
        <f t="shared" si="58"/>
        <v>41398</v>
      </c>
    </row>
    <row r="1480" spans="1:6">
      <c r="A1480" s="30">
        <v>5160</v>
      </c>
      <c r="B1480" s="11" t="s">
        <v>8013</v>
      </c>
      <c r="C1480" s="30">
        <v>5160</v>
      </c>
      <c r="D1480" t="s">
        <v>16022</v>
      </c>
      <c r="E1480" s="14">
        <v>41367</v>
      </c>
      <c r="F1480" s="248">
        <f t="shared" si="58"/>
        <v>41398</v>
      </c>
    </row>
    <row r="1481" spans="1:6">
      <c r="A1481" s="30">
        <v>5159</v>
      </c>
      <c r="B1481" s="11" t="s">
        <v>8013</v>
      </c>
      <c r="C1481" s="30">
        <v>5159</v>
      </c>
      <c r="D1481" t="s">
        <v>15913</v>
      </c>
      <c r="E1481" s="54">
        <v>41365</v>
      </c>
      <c r="F1481" s="248">
        <f t="shared" si="58"/>
        <v>41396</v>
      </c>
    </row>
    <row r="1482" spans="1:6">
      <c r="A1482" s="30">
        <v>5158</v>
      </c>
      <c r="B1482" s="39" t="s">
        <v>8013</v>
      </c>
      <c r="C1482" s="30">
        <v>5158</v>
      </c>
      <c r="D1482" t="s">
        <v>15959</v>
      </c>
      <c r="E1482" s="54">
        <v>41366</v>
      </c>
      <c r="F1482" s="248">
        <f t="shared" si="58"/>
        <v>41397</v>
      </c>
    </row>
    <row r="1483" spans="1:6">
      <c r="A1483" s="30">
        <v>5157</v>
      </c>
      <c r="B1483" s="39" t="s">
        <v>8013</v>
      </c>
      <c r="C1483" s="30">
        <v>5157</v>
      </c>
      <c r="D1483" t="s">
        <v>15916</v>
      </c>
      <c r="E1483" s="54">
        <v>41366</v>
      </c>
      <c r="F1483" s="248">
        <f t="shared" si="58"/>
        <v>41397</v>
      </c>
    </row>
    <row r="1484" spans="1:6">
      <c r="A1484" s="30">
        <v>5153</v>
      </c>
      <c r="B1484" s="39" t="s">
        <v>1113</v>
      </c>
      <c r="C1484" s="30">
        <v>5153</v>
      </c>
      <c r="D1484" t="s">
        <v>16120</v>
      </c>
      <c r="E1484" s="54">
        <v>41374</v>
      </c>
      <c r="F1484" s="248">
        <f t="shared" si="58"/>
        <v>41405</v>
      </c>
    </row>
    <row r="1485" spans="1:6">
      <c r="A1485" s="30">
        <v>5137</v>
      </c>
      <c r="B1485" s="11" t="s">
        <v>12312</v>
      </c>
      <c r="C1485" s="30">
        <v>5137</v>
      </c>
      <c r="D1485" t="s">
        <v>16086</v>
      </c>
      <c r="E1485" s="14">
        <v>41376</v>
      </c>
      <c r="F1485" s="248">
        <f t="shared" si="58"/>
        <v>41407</v>
      </c>
    </row>
    <row r="1486" spans="1:6">
      <c r="A1486" s="30">
        <v>5132</v>
      </c>
      <c r="B1486" s="39" t="s">
        <v>12335</v>
      </c>
      <c r="C1486" s="30">
        <v>5132</v>
      </c>
      <c r="D1486" t="s">
        <v>17591</v>
      </c>
      <c r="E1486" s="54">
        <v>41390</v>
      </c>
      <c r="F1486" s="248">
        <f t="shared" si="58"/>
        <v>41421</v>
      </c>
    </row>
    <row r="1487" spans="1:6">
      <c r="A1487" s="30">
        <v>5130</v>
      </c>
      <c r="B1487" s="11" t="s">
        <v>2627</v>
      </c>
      <c r="C1487" s="30">
        <v>5130</v>
      </c>
      <c r="D1487" t="s">
        <v>17106</v>
      </c>
      <c r="E1487" s="14">
        <v>41381</v>
      </c>
      <c r="F1487" s="248">
        <f t="shared" si="58"/>
        <v>41412</v>
      </c>
    </row>
    <row r="1488" spans="1:6">
      <c r="A1488" s="30">
        <v>5099</v>
      </c>
      <c r="B1488" s="39" t="s">
        <v>12436</v>
      </c>
      <c r="C1488" s="30">
        <v>5099</v>
      </c>
      <c r="D1488" t="s">
        <v>17109</v>
      </c>
      <c r="E1488" s="14">
        <v>41383</v>
      </c>
      <c r="F1488" s="248">
        <f t="shared" si="58"/>
        <v>41414</v>
      </c>
    </row>
    <row r="1489" spans="1:6">
      <c r="A1489" s="30">
        <v>5076</v>
      </c>
      <c r="B1489" s="39" t="s">
        <v>1657</v>
      </c>
      <c r="C1489" s="30">
        <v>5076</v>
      </c>
      <c r="D1489" t="s">
        <v>15963</v>
      </c>
      <c r="E1489" s="54">
        <v>41366</v>
      </c>
      <c r="F1489" s="248">
        <f t="shared" si="58"/>
        <v>41397</v>
      </c>
    </row>
    <row r="1490" spans="1:6">
      <c r="A1490" s="30">
        <v>5075</v>
      </c>
      <c r="B1490" s="39" t="s">
        <v>1657</v>
      </c>
      <c r="C1490" s="30">
        <v>5075</v>
      </c>
      <c r="D1490" t="s">
        <v>16029</v>
      </c>
      <c r="E1490" s="54">
        <v>41367</v>
      </c>
      <c r="F1490" s="248">
        <f t="shared" si="58"/>
        <v>41398</v>
      </c>
    </row>
    <row r="1491" spans="1:6">
      <c r="A1491" s="30">
        <v>5074</v>
      </c>
      <c r="B1491" s="39" t="s">
        <v>12489</v>
      </c>
      <c r="C1491" s="30">
        <v>5074</v>
      </c>
      <c r="D1491" t="s">
        <v>16033</v>
      </c>
      <c r="E1491" s="54">
        <v>41368</v>
      </c>
      <c r="F1491" s="248">
        <f t="shared" si="58"/>
        <v>41399</v>
      </c>
    </row>
    <row r="1492" spans="1:6">
      <c r="A1492" s="30">
        <v>5073</v>
      </c>
      <c r="B1492" s="39" t="s">
        <v>12489</v>
      </c>
      <c r="C1492" s="30">
        <v>5073</v>
      </c>
      <c r="D1492" t="s">
        <v>15918</v>
      </c>
      <c r="E1492" s="54">
        <v>41369</v>
      </c>
      <c r="F1492" s="248">
        <f t="shared" si="58"/>
        <v>41400</v>
      </c>
    </row>
    <row r="1493" spans="1:6">
      <c r="A1493" s="30">
        <v>5072</v>
      </c>
      <c r="B1493" s="39" t="s">
        <v>12489</v>
      </c>
      <c r="C1493" s="30">
        <v>5072</v>
      </c>
      <c r="D1493" t="s">
        <v>15920</v>
      </c>
      <c r="E1493" s="54">
        <v>41365</v>
      </c>
      <c r="F1493" s="248">
        <f t="shared" si="58"/>
        <v>41396</v>
      </c>
    </row>
    <row r="1494" spans="1:6">
      <c r="A1494" s="30">
        <v>5071</v>
      </c>
      <c r="B1494" s="39" t="s">
        <v>12489</v>
      </c>
      <c r="C1494" s="30">
        <v>5071</v>
      </c>
      <c r="D1494" t="s">
        <v>16038</v>
      </c>
      <c r="E1494" s="54">
        <v>41367</v>
      </c>
      <c r="F1494" s="248">
        <f t="shared" si="58"/>
        <v>41398</v>
      </c>
    </row>
    <row r="1495" spans="1:6">
      <c r="A1495" s="30">
        <v>5070</v>
      </c>
      <c r="B1495" s="39" t="s">
        <v>12489</v>
      </c>
      <c r="C1495" s="30">
        <v>5070</v>
      </c>
      <c r="D1495" t="s">
        <v>16042</v>
      </c>
      <c r="E1495" s="54">
        <v>41368</v>
      </c>
      <c r="F1495" s="248">
        <f t="shared" si="58"/>
        <v>41399</v>
      </c>
    </row>
    <row r="1496" spans="1:6">
      <c r="A1496" s="30">
        <v>5069</v>
      </c>
      <c r="B1496" s="39" t="s">
        <v>12489</v>
      </c>
      <c r="C1496" s="30">
        <v>5069</v>
      </c>
      <c r="D1496" t="s">
        <v>16046</v>
      </c>
      <c r="E1496" s="54">
        <v>41368</v>
      </c>
      <c r="F1496" s="248">
        <f t="shared" si="58"/>
        <v>41399</v>
      </c>
    </row>
    <row r="1497" spans="1:6">
      <c r="A1497" s="30">
        <v>5308</v>
      </c>
      <c r="B1497" s="11" t="s">
        <v>12927</v>
      </c>
      <c r="C1497" s="30">
        <v>5308</v>
      </c>
      <c r="D1497" t="s">
        <v>16049</v>
      </c>
      <c r="E1497" s="14">
        <v>41368</v>
      </c>
      <c r="F1497" s="248">
        <f t="shared" si="58"/>
        <v>41399</v>
      </c>
    </row>
    <row r="1498" spans="1:6">
      <c r="A1498" s="30">
        <v>5307</v>
      </c>
      <c r="B1498" s="11" t="s">
        <v>12927</v>
      </c>
      <c r="C1498" s="30">
        <v>5307</v>
      </c>
      <c r="D1498" t="s">
        <v>15965</v>
      </c>
      <c r="E1498" s="14">
        <v>41367</v>
      </c>
      <c r="F1498" s="248">
        <f t="shared" si="58"/>
        <v>41398</v>
      </c>
    </row>
    <row r="1499" spans="1:6">
      <c r="A1499" s="30">
        <v>5306</v>
      </c>
      <c r="B1499" s="11" t="s">
        <v>12927</v>
      </c>
      <c r="C1499" s="30">
        <v>5306</v>
      </c>
      <c r="D1499" t="s">
        <v>16054</v>
      </c>
      <c r="E1499" s="14">
        <v>41372</v>
      </c>
      <c r="F1499" s="248">
        <f t="shared" si="58"/>
        <v>41403</v>
      </c>
    </row>
    <row r="1500" spans="1:6">
      <c r="A1500" s="30">
        <v>5305</v>
      </c>
      <c r="B1500" s="39" t="s">
        <v>12927</v>
      </c>
      <c r="C1500" s="30">
        <v>5305</v>
      </c>
      <c r="D1500" t="s">
        <v>15967</v>
      </c>
      <c r="E1500" s="54">
        <v>41366</v>
      </c>
      <c r="F1500" s="248">
        <f t="shared" si="58"/>
        <v>41397</v>
      </c>
    </row>
    <row r="1501" spans="1:6">
      <c r="A1501" s="30">
        <v>5304</v>
      </c>
      <c r="B1501" s="11" t="s">
        <v>12927</v>
      </c>
      <c r="C1501" s="30">
        <v>5304</v>
      </c>
      <c r="D1501" t="s">
        <v>15971</v>
      </c>
      <c r="E1501" s="54">
        <v>41366</v>
      </c>
      <c r="F1501" s="248">
        <f t="shared" si="58"/>
        <v>41397</v>
      </c>
    </row>
    <row r="1502" spans="1:6">
      <c r="A1502" s="30">
        <v>5303</v>
      </c>
      <c r="B1502" s="11" t="s">
        <v>12927</v>
      </c>
      <c r="C1502" s="30">
        <v>5303</v>
      </c>
      <c r="D1502" t="s">
        <v>16059</v>
      </c>
      <c r="E1502" s="14">
        <v>41367</v>
      </c>
      <c r="F1502" s="248">
        <f t="shared" si="58"/>
        <v>41398</v>
      </c>
    </row>
    <row r="1503" spans="1:6">
      <c r="A1503" s="30">
        <v>5302</v>
      </c>
      <c r="B1503" s="11" t="s">
        <v>12927</v>
      </c>
      <c r="C1503" s="30">
        <v>5302</v>
      </c>
      <c r="D1503" t="s">
        <v>15973</v>
      </c>
      <c r="E1503" s="14">
        <v>41367</v>
      </c>
      <c r="F1503" s="248">
        <f t="shared" si="58"/>
        <v>41398</v>
      </c>
    </row>
    <row r="1504" spans="1:6">
      <c r="A1504" s="30">
        <v>5280</v>
      </c>
      <c r="B1504" s="39" t="s">
        <v>1706</v>
      </c>
      <c r="C1504" s="30">
        <v>5280</v>
      </c>
      <c r="D1504" t="s">
        <v>16124</v>
      </c>
      <c r="E1504" s="54">
        <v>41376</v>
      </c>
      <c r="F1504" s="248">
        <f t="shared" si="58"/>
        <v>41407</v>
      </c>
    </row>
    <row r="1505" spans="1:6">
      <c r="A1505" s="30">
        <v>5279</v>
      </c>
      <c r="B1505" s="39" t="s">
        <v>1706</v>
      </c>
      <c r="C1505" s="30">
        <v>5279</v>
      </c>
      <c r="D1505" t="s">
        <v>16355</v>
      </c>
      <c r="E1505" s="54">
        <v>41376</v>
      </c>
      <c r="F1505" s="248">
        <f t="shared" si="58"/>
        <v>41407</v>
      </c>
    </row>
    <row r="1506" spans="1:6">
      <c r="A1506" s="30">
        <v>5281</v>
      </c>
      <c r="B1506" s="39" t="s">
        <v>1706</v>
      </c>
      <c r="C1506" s="30">
        <v>5281</v>
      </c>
      <c r="D1506" t="s">
        <v>16358</v>
      </c>
      <c r="E1506" s="54">
        <v>41379</v>
      </c>
      <c r="F1506" s="248">
        <f t="shared" si="58"/>
        <v>41410</v>
      </c>
    </row>
    <row r="1507" spans="1:6">
      <c r="A1507" s="30">
        <v>5282</v>
      </c>
      <c r="B1507" s="39" t="s">
        <v>1706</v>
      </c>
      <c r="C1507" s="30">
        <v>5282</v>
      </c>
      <c r="D1507" t="s">
        <v>16360</v>
      </c>
      <c r="E1507" s="54">
        <v>41375</v>
      </c>
      <c r="F1507" s="248">
        <f t="shared" si="58"/>
        <v>41406</v>
      </c>
    </row>
    <row r="1508" spans="1:6">
      <c r="A1508" s="30">
        <v>5263</v>
      </c>
      <c r="B1508" s="39" t="s">
        <v>13052</v>
      </c>
      <c r="C1508" s="30">
        <v>5263</v>
      </c>
      <c r="D1508" t="s">
        <v>17663</v>
      </c>
      <c r="E1508" s="55">
        <v>41394</v>
      </c>
      <c r="F1508" s="248">
        <f t="shared" si="58"/>
        <v>41425</v>
      </c>
    </row>
    <row r="1509" spans="1:6">
      <c r="A1509" s="30">
        <v>5264</v>
      </c>
      <c r="B1509" s="39" t="s">
        <v>13052</v>
      </c>
      <c r="C1509" s="30">
        <v>5264</v>
      </c>
      <c r="D1509" t="s">
        <v>17665</v>
      </c>
      <c r="E1509" s="55">
        <v>41394</v>
      </c>
      <c r="F1509" s="248">
        <f t="shared" si="58"/>
        <v>41425</v>
      </c>
    </row>
    <row r="1510" spans="1:6">
      <c r="A1510" s="30">
        <v>5256</v>
      </c>
      <c r="B1510" s="11" t="s">
        <v>13082</v>
      </c>
      <c r="C1510" s="30">
        <v>5256</v>
      </c>
      <c r="D1510" t="s">
        <v>15975</v>
      </c>
      <c r="E1510" s="54">
        <v>41366</v>
      </c>
      <c r="F1510" s="248">
        <f t="shared" si="58"/>
        <v>41397</v>
      </c>
    </row>
    <row r="1511" spans="1:6">
      <c r="A1511" s="30">
        <v>5257</v>
      </c>
      <c r="B1511" s="39" t="s">
        <v>13082</v>
      </c>
      <c r="C1511" s="30">
        <v>5257</v>
      </c>
      <c r="D1511" t="s">
        <v>15978</v>
      </c>
      <c r="E1511" s="54">
        <v>41368</v>
      </c>
      <c r="F1511" s="248">
        <f t="shared" si="58"/>
        <v>41399</v>
      </c>
    </row>
    <row r="1512" spans="1:6">
      <c r="A1512" s="30">
        <v>5210</v>
      </c>
      <c r="B1512" s="39" t="s">
        <v>3098</v>
      </c>
      <c r="C1512" s="30">
        <v>5210</v>
      </c>
      <c r="D1512" t="s">
        <v>17667</v>
      </c>
      <c r="E1512" s="54">
        <v>41389</v>
      </c>
      <c r="F1512" s="248">
        <f t="shared" si="58"/>
        <v>41420</v>
      </c>
    </row>
    <row r="1513" spans="1:6">
      <c r="A1513" s="30">
        <v>5203</v>
      </c>
      <c r="B1513" s="11" t="s">
        <v>8337</v>
      </c>
      <c r="C1513" s="30">
        <v>5203</v>
      </c>
      <c r="D1513" t="s">
        <v>17595</v>
      </c>
      <c r="E1513" s="14">
        <v>41387</v>
      </c>
      <c r="F1513" s="248">
        <f t="shared" si="58"/>
        <v>41418</v>
      </c>
    </row>
    <row r="1514" spans="1:6">
      <c r="A1514" s="30">
        <v>5128</v>
      </c>
      <c r="B1514" s="39" t="s">
        <v>13495</v>
      </c>
      <c r="C1514" s="30">
        <v>5128</v>
      </c>
      <c r="D1514" t="s">
        <v>17717</v>
      </c>
      <c r="E1514" s="55">
        <v>41393</v>
      </c>
      <c r="F1514" s="248">
        <f t="shared" si="58"/>
        <v>41424</v>
      </c>
    </row>
    <row r="1515" spans="1:6">
      <c r="A1515" s="30">
        <v>6539</v>
      </c>
      <c r="B1515" s="11" t="s">
        <v>13791</v>
      </c>
      <c r="C1515" s="30">
        <v>6539</v>
      </c>
      <c r="D1515" t="s">
        <v>17598</v>
      </c>
      <c r="E1515" s="27">
        <v>41386</v>
      </c>
      <c r="F1515" s="248">
        <f t="shared" si="58"/>
        <v>41417</v>
      </c>
    </row>
    <row r="1516" spans="1:6">
      <c r="A1516" s="30">
        <v>6544</v>
      </c>
      <c r="B1516" s="11" t="s">
        <v>13911</v>
      </c>
      <c r="C1516" s="30">
        <v>6544</v>
      </c>
      <c r="D1516" t="s">
        <v>17113</v>
      </c>
      <c r="E1516" s="27">
        <v>41382</v>
      </c>
      <c r="F1516" s="248">
        <f t="shared" si="58"/>
        <v>41413</v>
      </c>
    </row>
    <row r="1517" spans="1:6">
      <c r="A1517" s="30">
        <v>6356</v>
      </c>
      <c r="B1517" s="39" t="s">
        <v>13716</v>
      </c>
      <c r="C1517" s="30">
        <v>6356</v>
      </c>
      <c r="D1517" t="s">
        <v>17118</v>
      </c>
      <c r="E1517" s="27">
        <v>41386</v>
      </c>
      <c r="F1517" s="248">
        <f t="shared" si="58"/>
        <v>41417</v>
      </c>
    </row>
    <row r="1518" spans="1:6">
      <c r="A1518" s="30">
        <v>6354</v>
      </c>
      <c r="B1518" s="11" t="s">
        <v>13716</v>
      </c>
      <c r="C1518" s="30">
        <v>6354</v>
      </c>
      <c r="D1518" t="s">
        <v>17602</v>
      </c>
      <c r="E1518" s="27">
        <v>41383</v>
      </c>
      <c r="F1518" s="248">
        <f t="shared" si="58"/>
        <v>41414</v>
      </c>
    </row>
    <row r="1519" spans="1:6">
      <c r="A1519" s="30">
        <v>6353</v>
      </c>
      <c r="B1519" s="39" t="s">
        <v>13716</v>
      </c>
      <c r="C1519" s="30">
        <v>6353</v>
      </c>
      <c r="D1519" t="s">
        <v>17604</v>
      </c>
      <c r="E1519" s="27">
        <v>41386</v>
      </c>
      <c r="F1519" s="248">
        <f t="shared" si="58"/>
        <v>41417</v>
      </c>
    </row>
    <row r="1520" spans="1:6">
      <c r="A1520" s="30">
        <v>6347</v>
      </c>
      <c r="B1520" s="39" t="s">
        <v>13714</v>
      </c>
      <c r="C1520" s="30">
        <v>6347</v>
      </c>
      <c r="D1520" t="s">
        <v>17670</v>
      </c>
      <c r="E1520" s="55">
        <v>41388</v>
      </c>
      <c r="F1520" s="248">
        <f t="shared" si="58"/>
        <v>41419</v>
      </c>
    </row>
    <row r="1521" spans="1:6">
      <c r="A1521" s="30">
        <v>6345</v>
      </c>
      <c r="B1521" s="11" t="s">
        <v>13714</v>
      </c>
      <c r="C1521" s="30">
        <v>6345</v>
      </c>
      <c r="D1521" t="s">
        <v>17673</v>
      </c>
      <c r="E1521" s="54">
        <v>41389</v>
      </c>
      <c r="F1521" s="248">
        <f t="shared" si="58"/>
        <v>41420</v>
      </c>
    </row>
    <row r="1522" spans="1:6">
      <c r="A1522" s="30">
        <v>6344</v>
      </c>
      <c r="B1522" s="11" t="s">
        <v>13714</v>
      </c>
      <c r="C1522" s="30">
        <v>6344</v>
      </c>
      <c r="D1522" t="s">
        <v>17676</v>
      </c>
      <c r="E1522" s="27">
        <v>41389</v>
      </c>
      <c r="F1522" s="248">
        <f t="shared" si="58"/>
        <v>41420</v>
      </c>
    </row>
    <row r="1523" spans="1:6">
      <c r="A1523" s="30">
        <v>6343</v>
      </c>
      <c r="B1523" s="11" t="s">
        <v>13714</v>
      </c>
      <c r="C1523" s="30">
        <v>6343</v>
      </c>
      <c r="D1523" t="s">
        <v>17678</v>
      </c>
      <c r="E1523" s="27">
        <v>41389</v>
      </c>
      <c r="F1523" s="248">
        <f t="shared" si="58"/>
        <v>41420</v>
      </c>
    </row>
    <row r="1524" spans="1:6">
      <c r="A1524" s="30">
        <v>6341</v>
      </c>
      <c r="B1524" s="11" t="s">
        <v>13714</v>
      </c>
      <c r="C1524" s="30">
        <v>6341</v>
      </c>
      <c r="D1524" t="s">
        <v>17681</v>
      </c>
      <c r="E1524" s="27">
        <v>41389</v>
      </c>
      <c r="F1524" s="248">
        <f t="shared" si="58"/>
        <v>41420</v>
      </c>
    </row>
    <row r="1525" spans="1:6">
      <c r="A1525" s="30">
        <v>6357</v>
      </c>
      <c r="B1525" s="39" t="s">
        <v>13730</v>
      </c>
      <c r="C1525" s="30">
        <v>6357</v>
      </c>
      <c r="D1525" t="s">
        <v>17684</v>
      </c>
      <c r="E1525" s="55">
        <v>41389</v>
      </c>
      <c r="F1525" s="248">
        <f t="shared" si="58"/>
        <v>41420</v>
      </c>
    </row>
    <row r="1526" spans="1:6">
      <c r="A1526" s="30">
        <v>6359</v>
      </c>
      <c r="B1526" s="11" t="s">
        <v>13730</v>
      </c>
      <c r="C1526" s="30">
        <v>6359</v>
      </c>
      <c r="D1526" t="s">
        <v>17687</v>
      </c>
      <c r="E1526" s="27">
        <v>41388</v>
      </c>
      <c r="F1526" s="248">
        <f t="shared" si="58"/>
        <v>41419</v>
      </c>
    </row>
    <row r="1527" spans="1:6">
      <c r="A1527" s="30">
        <v>6319</v>
      </c>
      <c r="B1527" s="39" t="s">
        <v>13705</v>
      </c>
      <c r="C1527" s="30">
        <v>6319</v>
      </c>
      <c r="D1527" t="s">
        <v>17607</v>
      </c>
      <c r="E1527" s="27">
        <v>41386</v>
      </c>
      <c r="F1527" s="248">
        <f t="shared" si="58"/>
        <v>41417</v>
      </c>
    </row>
    <row r="1528" spans="1:6">
      <c r="A1528" s="30">
        <v>6320</v>
      </c>
      <c r="B1528" s="39" t="s">
        <v>13705</v>
      </c>
      <c r="C1528" s="30">
        <v>6320</v>
      </c>
      <c r="D1528" t="s">
        <v>17610</v>
      </c>
      <c r="E1528" s="27">
        <v>41386</v>
      </c>
      <c r="F1528" s="248">
        <f t="shared" si="58"/>
        <v>41417</v>
      </c>
    </row>
    <row r="1529" spans="1:6">
      <c r="A1529" s="30">
        <v>6324</v>
      </c>
      <c r="B1529" s="39" t="s">
        <v>13705</v>
      </c>
      <c r="C1529" s="30">
        <v>6324</v>
      </c>
      <c r="D1529" t="s">
        <v>17612</v>
      </c>
      <c r="E1529" s="14">
        <v>41383</v>
      </c>
      <c r="F1529" s="248">
        <f t="shared" si="58"/>
        <v>41414</v>
      </c>
    </row>
    <row r="1530" spans="1:6">
      <c r="A1530" s="30">
        <v>5928</v>
      </c>
      <c r="B1530" s="39" t="s">
        <v>13719</v>
      </c>
      <c r="C1530" s="30">
        <v>5928</v>
      </c>
      <c r="D1530" t="s">
        <v>17723</v>
      </c>
      <c r="E1530" s="55">
        <v>41394</v>
      </c>
      <c r="F1530" s="248">
        <f t="shared" si="58"/>
        <v>41425</v>
      </c>
    </row>
    <row r="1531" spans="1:6">
      <c r="A1531" s="30">
        <v>5927</v>
      </c>
      <c r="B1531" s="39" t="s">
        <v>13719</v>
      </c>
      <c r="C1531" s="30">
        <v>5927</v>
      </c>
      <c r="D1531" t="s">
        <v>17765</v>
      </c>
      <c r="E1531" s="55">
        <v>41394</v>
      </c>
      <c r="F1531" s="248">
        <f t="shared" si="58"/>
        <v>41425</v>
      </c>
    </row>
    <row r="1532" spans="1:6">
      <c r="A1532" s="30">
        <v>5926</v>
      </c>
      <c r="B1532" s="39" t="s">
        <v>13719</v>
      </c>
      <c r="C1532" s="30">
        <v>5926</v>
      </c>
      <c r="D1532" t="s">
        <v>17768</v>
      </c>
      <c r="E1532" s="55">
        <v>41394</v>
      </c>
      <c r="F1532" s="248">
        <f t="shared" si="58"/>
        <v>41425</v>
      </c>
    </row>
    <row r="1533" spans="1:6">
      <c r="A1533" s="30">
        <v>5897</v>
      </c>
      <c r="B1533" s="11" t="s">
        <v>163</v>
      </c>
      <c r="C1533" s="30">
        <v>5897</v>
      </c>
      <c r="D1533" t="s">
        <v>17776</v>
      </c>
      <c r="E1533" s="55">
        <v>41394</v>
      </c>
      <c r="F1533" s="248">
        <f t="shared" si="58"/>
        <v>41425</v>
      </c>
    </row>
    <row r="1534" spans="1:6">
      <c r="A1534" s="30">
        <v>5896</v>
      </c>
      <c r="B1534" s="39" t="s">
        <v>163</v>
      </c>
      <c r="C1534" s="30">
        <v>5896</v>
      </c>
      <c r="D1534" t="s">
        <v>17725</v>
      </c>
      <c r="E1534" s="55">
        <v>41394</v>
      </c>
      <c r="F1534" s="248">
        <f t="shared" si="58"/>
        <v>41425</v>
      </c>
    </row>
    <row r="1535" spans="1:6">
      <c r="A1535" s="30">
        <v>5892</v>
      </c>
      <c r="B1535" s="39" t="s">
        <v>163</v>
      </c>
      <c r="C1535" s="30">
        <v>5892</v>
      </c>
      <c r="D1535" t="s">
        <v>17727</v>
      </c>
      <c r="E1535" s="55">
        <v>41394</v>
      </c>
      <c r="F1535" s="248">
        <f t="shared" si="58"/>
        <v>41425</v>
      </c>
    </row>
    <row r="1536" spans="1:6">
      <c r="A1536" s="30">
        <v>5848</v>
      </c>
      <c r="B1536" s="11" t="s">
        <v>13741</v>
      </c>
      <c r="C1536" s="30">
        <v>5848</v>
      </c>
      <c r="D1536" t="s">
        <v>17690</v>
      </c>
      <c r="E1536" s="27">
        <v>41388</v>
      </c>
      <c r="F1536" s="248">
        <f t="shared" si="58"/>
        <v>41419</v>
      </c>
    </row>
    <row r="1537" spans="1:6">
      <c r="A1537" s="30">
        <v>5849</v>
      </c>
      <c r="B1537" s="39" t="s">
        <v>13741</v>
      </c>
      <c r="C1537" s="30">
        <v>5849</v>
      </c>
      <c r="D1537" t="s">
        <v>17616</v>
      </c>
      <c r="E1537" s="55">
        <v>41387</v>
      </c>
      <c r="F1537" s="248">
        <f t="shared" si="58"/>
        <v>41418</v>
      </c>
    </row>
    <row r="1538" spans="1:6">
      <c r="A1538" s="30">
        <v>5850</v>
      </c>
      <c r="B1538" s="11" t="s">
        <v>13741</v>
      </c>
      <c r="C1538" s="30">
        <v>5850</v>
      </c>
      <c r="D1538" t="s">
        <v>17693</v>
      </c>
      <c r="E1538" s="27">
        <v>41388</v>
      </c>
      <c r="F1538" s="248">
        <f t="shared" si="58"/>
        <v>41419</v>
      </c>
    </row>
    <row r="1539" spans="1:6">
      <c r="A1539" s="30">
        <v>5412</v>
      </c>
      <c r="B1539" s="39" t="s">
        <v>9042</v>
      </c>
      <c r="C1539" s="30">
        <v>5412</v>
      </c>
      <c r="D1539" t="s">
        <v>17619</v>
      </c>
      <c r="E1539" s="27">
        <v>41386</v>
      </c>
      <c r="F1539" s="248">
        <f t="shared" si="58"/>
        <v>41417</v>
      </c>
    </row>
    <row r="1540" spans="1:6">
      <c r="A1540" s="30">
        <v>5411</v>
      </c>
      <c r="B1540" s="11" t="s">
        <v>9042</v>
      </c>
      <c r="C1540" s="30">
        <v>5411</v>
      </c>
      <c r="D1540" t="s">
        <v>17622</v>
      </c>
      <c r="E1540" s="27">
        <v>41387</v>
      </c>
      <c r="F1540" s="248">
        <f t="shared" ref="F1540:F1603" si="59">E1540+31</f>
        <v>41418</v>
      </c>
    </row>
    <row r="1541" spans="1:6">
      <c r="A1541" s="30">
        <v>5410</v>
      </c>
      <c r="B1541" s="11" t="s">
        <v>9042</v>
      </c>
      <c r="C1541" s="30">
        <v>5410</v>
      </c>
      <c r="D1541" t="s">
        <v>17625</v>
      </c>
      <c r="E1541" s="27">
        <v>41388</v>
      </c>
      <c r="F1541" s="248">
        <f t="shared" si="59"/>
        <v>41419</v>
      </c>
    </row>
    <row r="1542" spans="1:6">
      <c r="A1542" s="30">
        <v>5407</v>
      </c>
      <c r="B1542" s="39" t="s">
        <v>9042</v>
      </c>
      <c r="C1542" s="30">
        <v>5407</v>
      </c>
      <c r="D1542" t="s">
        <v>17629</v>
      </c>
      <c r="E1542" s="27">
        <v>41386</v>
      </c>
      <c r="F1542" s="248">
        <f t="shared" si="59"/>
        <v>41417</v>
      </c>
    </row>
    <row r="1543" spans="1:6">
      <c r="A1543" s="30">
        <v>5409</v>
      </c>
      <c r="B1543" s="11" t="s">
        <v>9042</v>
      </c>
      <c r="C1543" s="30">
        <v>5409</v>
      </c>
      <c r="D1543" t="s">
        <v>17631</v>
      </c>
      <c r="E1543" s="27">
        <v>41387</v>
      </c>
      <c r="F1543" s="248">
        <f t="shared" si="59"/>
        <v>41418</v>
      </c>
    </row>
    <row r="1544" spans="1:6">
      <c r="A1544" s="30">
        <v>5444</v>
      </c>
      <c r="B1544" s="39" t="s">
        <v>13767</v>
      </c>
      <c r="C1544" s="30">
        <v>5444</v>
      </c>
      <c r="D1544" t="s">
        <v>17787</v>
      </c>
      <c r="E1544" s="55">
        <v>41394</v>
      </c>
      <c r="F1544" s="248">
        <f t="shared" si="59"/>
        <v>41425</v>
      </c>
    </row>
    <row r="1545" spans="1:6">
      <c r="A1545" s="30">
        <v>5505</v>
      </c>
      <c r="B1545" s="39" t="s">
        <v>13769</v>
      </c>
      <c r="C1545" s="30">
        <v>5505</v>
      </c>
      <c r="D1545" t="s">
        <v>17792</v>
      </c>
      <c r="E1545" s="55">
        <v>41394</v>
      </c>
      <c r="F1545" s="248">
        <f t="shared" si="59"/>
        <v>41425</v>
      </c>
    </row>
    <row r="1546" spans="1:6">
      <c r="A1546" s="30">
        <v>5669</v>
      </c>
      <c r="B1546" s="39" t="s">
        <v>13830</v>
      </c>
      <c r="C1546" s="30">
        <v>5669</v>
      </c>
      <c r="D1546" t="s">
        <v>17731</v>
      </c>
      <c r="E1546" s="55">
        <v>41394</v>
      </c>
      <c r="F1546" s="248">
        <f t="shared" si="59"/>
        <v>41425</v>
      </c>
    </row>
    <row r="1547" spans="1:6">
      <c r="A1547" s="30">
        <v>5670</v>
      </c>
      <c r="B1547" s="39" t="s">
        <v>13830</v>
      </c>
      <c r="C1547" s="30">
        <v>5670</v>
      </c>
      <c r="D1547" t="s">
        <v>17798</v>
      </c>
      <c r="E1547" s="55">
        <v>41394</v>
      </c>
      <c r="F1547" s="248">
        <f t="shared" si="59"/>
        <v>41425</v>
      </c>
    </row>
    <row r="1548" spans="1:6">
      <c r="A1548" s="30">
        <v>5671</v>
      </c>
      <c r="B1548" s="39" t="s">
        <v>13830</v>
      </c>
      <c r="C1548" s="30">
        <v>5671</v>
      </c>
      <c r="D1548" t="s">
        <v>17801</v>
      </c>
      <c r="E1548" s="55">
        <v>41394</v>
      </c>
      <c r="F1548" s="248">
        <f t="shared" si="59"/>
        <v>41425</v>
      </c>
    </row>
    <row r="1549" spans="1:6">
      <c r="A1549" s="30">
        <v>5675</v>
      </c>
      <c r="B1549" s="39" t="s">
        <v>13830</v>
      </c>
      <c r="C1549" s="30">
        <v>5675</v>
      </c>
      <c r="D1549" t="s">
        <v>17804</v>
      </c>
      <c r="E1549" s="55">
        <v>41394</v>
      </c>
      <c r="F1549" s="248">
        <f t="shared" si="59"/>
        <v>41425</v>
      </c>
    </row>
    <row r="1550" spans="1:6">
      <c r="A1550" s="30">
        <v>5703</v>
      </c>
      <c r="B1550" s="39" t="s">
        <v>13830</v>
      </c>
      <c r="C1550" s="30">
        <v>5703</v>
      </c>
      <c r="D1550" t="s">
        <v>17810</v>
      </c>
      <c r="E1550" s="55">
        <v>41394</v>
      </c>
      <c r="F1550" s="248">
        <f t="shared" si="59"/>
        <v>41425</v>
      </c>
    </row>
    <row r="1551" spans="1:6">
      <c r="A1551" s="30">
        <v>5822</v>
      </c>
      <c r="B1551" s="39" t="s">
        <v>1877</v>
      </c>
      <c r="C1551" s="30">
        <v>5822</v>
      </c>
      <c r="D1551" t="s">
        <v>17734</v>
      </c>
      <c r="E1551" s="55">
        <v>41390</v>
      </c>
      <c r="F1551" s="248">
        <f t="shared" si="59"/>
        <v>41421</v>
      </c>
    </row>
    <row r="1552" spans="1:6">
      <c r="A1552" s="30">
        <v>6718</v>
      </c>
      <c r="B1552" s="39" t="s">
        <v>167</v>
      </c>
      <c r="C1552" s="30">
        <v>6718</v>
      </c>
      <c r="D1552" t="s">
        <v>17635</v>
      </c>
      <c r="E1552" s="27">
        <v>41388</v>
      </c>
      <c r="F1552" s="248">
        <f t="shared" si="59"/>
        <v>41419</v>
      </c>
    </row>
    <row r="1553" spans="1:6">
      <c r="A1553" s="30">
        <v>6706</v>
      </c>
      <c r="B1553" s="39" t="s">
        <v>167</v>
      </c>
      <c r="C1553" s="30">
        <v>6706</v>
      </c>
      <c r="D1553" t="s">
        <v>17737</v>
      </c>
      <c r="E1553" s="55">
        <v>41393</v>
      </c>
      <c r="F1553" s="248">
        <f t="shared" si="59"/>
        <v>41424</v>
      </c>
    </row>
    <row r="1554" spans="1:6">
      <c r="A1554" s="30">
        <v>6700</v>
      </c>
      <c r="B1554" s="39" t="s">
        <v>167</v>
      </c>
      <c r="C1554" s="30">
        <v>6700</v>
      </c>
      <c r="D1554" t="s">
        <v>17697</v>
      </c>
      <c r="E1554" s="54">
        <v>41389</v>
      </c>
      <c r="F1554" s="248">
        <f t="shared" si="59"/>
        <v>41420</v>
      </c>
    </row>
    <row r="1555" spans="1:6">
      <c r="A1555" s="30">
        <v>6703</v>
      </c>
      <c r="B1555" s="39" t="s">
        <v>167</v>
      </c>
      <c r="C1555" s="30">
        <v>6703</v>
      </c>
      <c r="D1555" t="s">
        <v>17638</v>
      </c>
      <c r="E1555" s="27">
        <v>41387</v>
      </c>
      <c r="F1555" s="248">
        <f t="shared" si="59"/>
        <v>41418</v>
      </c>
    </row>
    <row r="1556" spans="1:6">
      <c r="A1556" s="30">
        <v>6698</v>
      </c>
      <c r="B1556" s="39" t="s">
        <v>167</v>
      </c>
      <c r="C1556" s="30">
        <v>6698</v>
      </c>
      <c r="D1556" t="s">
        <v>17816</v>
      </c>
      <c r="E1556" s="55">
        <v>41394</v>
      </c>
      <c r="F1556" s="248">
        <f t="shared" si="59"/>
        <v>41425</v>
      </c>
    </row>
    <row r="1557" spans="1:6">
      <c r="A1557" s="30">
        <v>6697</v>
      </c>
      <c r="B1557" s="39" t="s">
        <v>167</v>
      </c>
      <c r="C1557" s="30">
        <v>6697</v>
      </c>
      <c r="D1557" t="s">
        <v>17700</v>
      </c>
      <c r="E1557" s="55">
        <v>41390</v>
      </c>
      <c r="F1557" s="248">
        <f t="shared" si="59"/>
        <v>41421</v>
      </c>
    </row>
    <row r="1558" spans="1:6">
      <c r="A1558" s="30">
        <v>6695</v>
      </c>
      <c r="B1558" s="39" t="s">
        <v>167</v>
      </c>
      <c r="C1558" s="30">
        <v>6695</v>
      </c>
      <c r="D1558" t="s">
        <v>17702</v>
      </c>
      <c r="E1558" s="55">
        <v>41388</v>
      </c>
      <c r="F1558" s="248">
        <f t="shared" si="59"/>
        <v>41419</v>
      </c>
    </row>
    <row r="1559" spans="1:6">
      <c r="A1559" s="30">
        <v>6690</v>
      </c>
      <c r="B1559" s="39" t="s">
        <v>167</v>
      </c>
      <c r="C1559" s="30">
        <v>6690</v>
      </c>
      <c r="D1559" t="s">
        <v>17741</v>
      </c>
      <c r="E1559" s="55">
        <v>41394</v>
      </c>
      <c r="F1559" s="248">
        <f t="shared" si="59"/>
        <v>41425</v>
      </c>
    </row>
    <row r="1560" spans="1:6">
      <c r="A1560" s="30">
        <v>6689</v>
      </c>
      <c r="B1560" s="39" t="s">
        <v>167</v>
      </c>
      <c r="C1560" s="30">
        <v>6689</v>
      </c>
      <c r="D1560" t="s">
        <v>17744</v>
      </c>
      <c r="E1560" s="55">
        <v>41394</v>
      </c>
      <c r="F1560" s="248">
        <f t="shared" si="59"/>
        <v>41425</v>
      </c>
    </row>
    <row r="1561" spans="1:6">
      <c r="A1561" s="30">
        <v>6668</v>
      </c>
      <c r="B1561" s="39" t="s">
        <v>167</v>
      </c>
      <c r="C1561" s="30">
        <v>6668</v>
      </c>
      <c r="D1561" t="s">
        <v>17748</v>
      </c>
      <c r="E1561" s="55">
        <v>41394</v>
      </c>
      <c r="F1561" s="248">
        <f t="shared" si="59"/>
        <v>41425</v>
      </c>
    </row>
    <row r="1562" spans="1:6">
      <c r="A1562" s="30">
        <v>6663</v>
      </c>
      <c r="B1562" s="39" t="s">
        <v>167</v>
      </c>
      <c r="C1562" s="30">
        <v>6663</v>
      </c>
      <c r="D1562" t="s">
        <v>17750</v>
      </c>
      <c r="E1562" s="55">
        <v>41390</v>
      </c>
      <c r="F1562" s="248">
        <f t="shared" si="59"/>
        <v>41421</v>
      </c>
    </row>
    <row r="1563" spans="1:6">
      <c r="A1563" s="30">
        <v>6661</v>
      </c>
      <c r="B1563" s="39" t="s">
        <v>167</v>
      </c>
      <c r="C1563" s="30">
        <v>6661</v>
      </c>
      <c r="D1563" t="s">
        <v>17752</v>
      </c>
      <c r="E1563" s="55">
        <v>41393</v>
      </c>
      <c r="F1563" s="248">
        <f t="shared" si="59"/>
        <v>41424</v>
      </c>
    </row>
    <row r="1564" spans="1:6" ht="15.75" thickBot="1">
      <c r="A1564" s="30">
        <v>6657</v>
      </c>
      <c r="B1564" s="39" t="s">
        <v>167</v>
      </c>
      <c r="C1564" s="30">
        <v>6657</v>
      </c>
      <c r="D1564" t="s">
        <v>17756</v>
      </c>
      <c r="E1564" s="55">
        <v>41394</v>
      </c>
      <c r="F1564" s="248">
        <f t="shared" si="59"/>
        <v>41425</v>
      </c>
    </row>
    <row r="1565" spans="1:6">
      <c r="D1565" s="237" t="s">
        <v>19912</v>
      </c>
      <c r="E1565" s="338">
        <v>41449</v>
      </c>
      <c r="F1565" s="248">
        <f t="shared" si="59"/>
        <v>41480</v>
      </c>
    </row>
    <row r="1566" spans="1:6">
      <c r="D1566" s="244" t="s">
        <v>19540</v>
      </c>
      <c r="E1566" s="339">
        <v>41429</v>
      </c>
      <c r="F1566" s="248">
        <f t="shared" si="59"/>
        <v>41460</v>
      </c>
    </row>
    <row r="1567" spans="1:6">
      <c r="D1567" s="244" t="s">
        <v>17774</v>
      </c>
      <c r="E1567" s="339">
        <v>41453</v>
      </c>
      <c r="F1567" s="248">
        <f t="shared" si="59"/>
        <v>41484</v>
      </c>
    </row>
    <row r="1568" spans="1:6">
      <c r="D1568" s="244" t="s">
        <v>20014</v>
      </c>
      <c r="E1568" s="339">
        <v>41452</v>
      </c>
      <c r="F1568" s="248">
        <f t="shared" si="59"/>
        <v>41483</v>
      </c>
    </row>
    <row r="1569" spans="4:6">
      <c r="D1569" s="244" t="s">
        <v>19546</v>
      </c>
      <c r="E1569" s="339">
        <v>41428</v>
      </c>
      <c r="F1569" s="248">
        <f t="shared" si="59"/>
        <v>41459</v>
      </c>
    </row>
    <row r="1570" spans="4:6">
      <c r="D1570" s="244" t="s">
        <v>19952</v>
      </c>
      <c r="E1570" s="339">
        <v>41450</v>
      </c>
      <c r="F1570" s="248">
        <f t="shared" si="59"/>
        <v>41481</v>
      </c>
    </row>
    <row r="1571" spans="4:6">
      <c r="D1571" s="244" t="s">
        <v>20091</v>
      </c>
      <c r="E1571" s="339">
        <v>41452</v>
      </c>
      <c r="F1571" s="248">
        <f t="shared" si="59"/>
        <v>41483</v>
      </c>
    </row>
    <row r="1572" spans="4:6">
      <c r="D1572" s="244" t="s">
        <v>19983</v>
      </c>
      <c r="E1572" s="339">
        <v>41452</v>
      </c>
      <c r="F1572" s="248">
        <f t="shared" si="59"/>
        <v>41483</v>
      </c>
    </row>
    <row r="1573" spans="4:6">
      <c r="D1573" s="244" t="s">
        <v>19820</v>
      </c>
      <c r="E1573" s="339">
        <v>41444</v>
      </c>
      <c r="F1573" s="248">
        <f t="shared" si="59"/>
        <v>41475</v>
      </c>
    </row>
    <row r="1574" spans="4:6">
      <c r="D1574" s="244" t="s">
        <v>19531</v>
      </c>
      <c r="E1574" s="339">
        <v>41428</v>
      </c>
      <c r="F1574" s="248">
        <f t="shared" si="59"/>
        <v>41459</v>
      </c>
    </row>
    <row r="1575" spans="4:6">
      <c r="D1575" s="244" t="s">
        <v>19534</v>
      </c>
      <c r="E1575" s="339">
        <v>41428</v>
      </c>
      <c r="F1575" s="248">
        <f t="shared" si="59"/>
        <v>41459</v>
      </c>
    </row>
    <row r="1576" spans="4:6">
      <c r="D1576" s="244" t="s">
        <v>19537</v>
      </c>
      <c r="E1576" s="339">
        <v>41428</v>
      </c>
      <c r="F1576" s="248">
        <f t="shared" si="59"/>
        <v>41459</v>
      </c>
    </row>
    <row r="1577" spans="4:6">
      <c r="D1577" s="244" t="s">
        <v>19752</v>
      </c>
      <c r="E1577" s="339">
        <v>41438</v>
      </c>
      <c r="F1577" s="248">
        <f t="shared" si="59"/>
        <v>41469</v>
      </c>
    </row>
    <row r="1578" spans="4:6">
      <c r="D1578" s="244" t="s">
        <v>20202</v>
      </c>
      <c r="E1578" s="339">
        <v>41453</v>
      </c>
      <c r="F1578" s="248">
        <f t="shared" si="59"/>
        <v>41484</v>
      </c>
    </row>
    <row r="1579" spans="4:6">
      <c r="D1579" s="244" t="s">
        <v>20205</v>
      </c>
      <c r="E1579" s="339">
        <v>41453</v>
      </c>
      <c r="F1579" s="248">
        <f t="shared" si="59"/>
        <v>41484</v>
      </c>
    </row>
    <row r="1580" spans="4:6">
      <c r="D1580" s="244" t="s">
        <v>7863</v>
      </c>
      <c r="E1580" s="339">
        <v>41453</v>
      </c>
      <c r="F1580" s="248">
        <f t="shared" si="59"/>
        <v>41484</v>
      </c>
    </row>
    <row r="1581" spans="4:6">
      <c r="D1581" s="244" t="s">
        <v>20125</v>
      </c>
      <c r="E1581" s="339">
        <v>41452</v>
      </c>
      <c r="F1581" s="248">
        <f t="shared" si="59"/>
        <v>41483</v>
      </c>
    </row>
    <row r="1582" spans="4:6">
      <c r="D1582" s="244" t="s">
        <v>20170</v>
      </c>
      <c r="E1582" s="339">
        <v>41452</v>
      </c>
      <c r="F1582" s="248">
        <f t="shared" si="59"/>
        <v>41483</v>
      </c>
    </row>
    <row r="1583" spans="4:6">
      <c r="D1583" s="244" t="s">
        <v>18602</v>
      </c>
      <c r="E1583" s="339">
        <v>41453</v>
      </c>
      <c r="F1583" s="248">
        <f t="shared" si="59"/>
        <v>41484</v>
      </c>
    </row>
    <row r="1584" spans="4:6">
      <c r="D1584" s="244" t="s">
        <v>20016</v>
      </c>
      <c r="E1584" s="339">
        <v>41449</v>
      </c>
      <c r="F1584" s="248">
        <f t="shared" si="59"/>
        <v>41480</v>
      </c>
    </row>
    <row r="1585" spans="4:6">
      <c r="D1585" s="244" t="s">
        <v>20019</v>
      </c>
      <c r="E1585" s="339">
        <v>41449</v>
      </c>
      <c r="F1585" s="248">
        <f t="shared" si="59"/>
        <v>41480</v>
      </c>
    </row>
    <row r="1586" spans="4:6">
      <c r="D1586" s="244" t="s">
        <v>20022</v>
      </c>
      <c r="E1586" s="339">
        <v>41449</v>
      </c>
      <c r="F1586" s="248">
        <f t="shared" si="59"/>
        <v>41480</v>
      </c>
    </row>
    <row r="1587" spans="4:6">
      <c r="D1587" s="244" t="s">
        <v>20026</v>
      </c>
      <c r="E1587" s="339">
        <v>41449</v>
      </c>
      <c r="F1587" s="248">
        <f t="shared" si="59"/>
        <v>41480</v>
      </c>
    </row>
    <row r="1588" spans="4:6">
      <c r="D1588" s="244" t="s">
        <v>19576</v>
      </c>
      <c r="E1588" s="339">
        <v>41432</v>
      </c>
      <c r="F1588" s="248">
        <f t="shared" si="59"/>
        <v>41463</v>
      </c>
    </row>
    <row r="1589" spans="4:6">
      <c r="D1589" s="244" t="s">
        <v>19578</v>
      </c>
      <c r="E1589" s="339">
        <v>41429</v>
      </c>
      <c r="F1589" s="248">
        <f t="shared" si="59"/>
        <v>41460</v>
      </c>
    </row>
    <row r="1590" spans="4:6">
      <c r="D1590" s="244" t="s">
        <v>19582</v>
      </c>
      <c r="E1590" s="339">
        <v>41430</v>
      </c>
      <c r="F1590" s="248">
        <f t="shared" si="59"/>
        <v>41461</v>
      </c>
    </row>
    <row r="1591" spans="4:6">
      <c r="D1591" s="244" t="s">
        <v>19585</v>
      </c>
      <c r="E1591" s="339">
        <v>41429</v>
      </c>
      <c r="F1591" s="248">
        <f t="shared" si="59"/>
        <v>41460</v>
      </c>
    </row>
    <row r="1592" spans="4:6">
      <c r="D1592" s="244" t="s">
        <v>19588</v>
      </c>
      <c r="E1592" s="339">
        <v>41429</v>
      </c>
      <c r="F1592" s="248">
        <f t="shared" si="59"/>
        <v>41460</v>
      </c>
    </row>
    <row r="1593" spans="4:6">
      <c r="D1593" s="244" t="s">
        <v>19564</v>
      </c>
      <c r="E1593" s="339">
        <v>41429</v>
      </c>
      <c r="F1593" s="248">
        <f t="shared" si="59"/>
        <v>41460</v>
      </c>
    </row>
    <row r="1594" spans="4:6">
      <c r="D1594" s="244" t="s">
        <v>19467</v>
      </c>
      <c r="E1594" s="339">
        <v>41428</v>
      </c>
      <c r="F1594" s="248">
        <f t="shared" si="59"/>
        <v>41459</v>
      </c>
    </row>
    <row r="1595" spans="4:6">
      <c r="D1595" s="244" t="s">
        <v>19469</v>
      </c>
      <c r="E1595" s="339">
        <v>41428</v>
      </c>
      <c r="F1595" s="248">
        <f t="shared" si="59"/>
        <v>41459</v>
      </c>
    </row>
    <row r="1596" spans="4:6">
      <c r="D1596" s="244" t="s">
        <v>19571</v>
      </c>
      <c r="E1596" s="339">
        <v>41429</v>
      </c>
      <c r="F1596" s="248">
        <f t="shared" si="59"/>
        <v>41460</v>
      </c>
    </row>
    <row r="1597" spans="4:6">
      <c r="D1597" s="244" t="s">
        <v>19574</v>
      </c>
      <c r="E1597" s="339">
        <v>41429</v>
      </c>
      <c r="F1597" s="248">
        <f t="shared" si="59"/>
        <v>41460</v>
      </c>
    </row>
    <row r="1598" spans="4:6">
      <c r="D1598" s="244" t="s">
        <v>19778</v>
      </c>
      <c r="E1598" s="339">
        <v>41443</v>
      </c>
      <c r="F1598" s="248">
        <f t="shared" si="59"/>
        <v>41474</v>
      </c>
    </row>
    <row r="1599" spans="4:6">
      <c r="D1599" s="244" t="s">
        <v>19552</v>
      </c>
      <c r="E1599" s="339">
        <v>41428</v>
      </c>
      <c r="F1599" s="248">
        <f t="shared" si="59"/>
        <v>41459</v>
      </c>
    </row>
    <row r="1600" spans="4:6">
      <c r="D1600" s="244" t="s">
        <v>19555</v>
      </c>
      <c r="E1600" s="339">
        <v>41429</v>
      </c>
      <c r="F1600" s="248">
        <f t="shared" si="59"/>
        <v>41460</v>
      </c>
    </row>
    <row r="1601" spans="4:6">
      <c r="D1601" s="244" t="s">
        <v>19549</v>
      </c>
      <c r="E1601" s="339">
        <v>41428</v>
      </c>
      <c r="F1601" s="248">
        <f t="shared" si="59"/>
        <v>41459</v>
      </c>
    </row>
    <row r="1602" spans="4:6">
      <c r="D1602" s="244" t="s">
        <v>19889</v>
      </c>
      <c r="E1602" s="339">
        <v>41445</v>
      </c>
      <c r="F1602" s="248">
        <f t="shared" si="59"/>
        <v>41476</v>
      </c>
    </row>
    <row r="1603" spans="4:6">
      <c r="D1603" s="244" t="s">
        <v>19892</v>
      </c>
      <c r="E1603" s="339">
        <v>41446</v>
      </c>
      <c r="F1603" s="248">
        <f t="shared" si="59"/>
        <v>41477</v>
      </c>
    </row>
    <row r="1604" spans="4:6">
      <c r="D1604" s="244" t="s">
        <v>19629</v>
      </c>
      <c r="E1604" s="339">
        <v>41452</v>
      </c>
      <c r="F1604" s="248">
        <f t="shared" ref="F1604:F1667" si="60">E1604+31</f>
        <v>41483</v>
      </c>
    </row>
    <row r="1605" spans="4:6">
      <c r="D1605" s="244" t="s">
        <v>19631</v>
      </c>
      <c r="E1605" s="339">
        <v>41453</v>
      </c>
      <c r="F1605" s="248">
        <f t="shared" si="60"/>
        <v>41484</v>
      </c>
    </row>
    <row r="1606" spans="4:6">
      <c r="D1606" s="244" t="s">
        <v>19633</v>
      </c>
      <c r="E1606" s="339">
        <v>41432</v>
      </c>
      <c r="F1606" s="248">
        <f t="shared" si="60"/>
        <v>41463</v>
      </c>
    </row>
    <row r="1607" spans="4:6">
      <c r="D1607" s="244" t="s">
        <v>19636</v>
      </c>
      <c r="E1607" s="339">
        <v>41453</v>
      </c>
      <c r="F1607" s="248">
        <f t="shared" si="60"/>
        <v>41484</v>
      </c>
    </row>
    <row r="1608" spans="4:6">
      <c r="D1608" s="244" t="s">
        <v>19918</v>
      </c>
      <c r="E1608" s="339">
        <v>41444</v>
      </c>
      <c r="F1608" s="248">
        <f t="shared" si="60"/>
        <v>41475</v>
      </c>
    </row>
    <row r="1609" spans="4:6">
      <c r="D1609" s="244" t="s">
        <v>19921</v>
      </c>
      <c r="E1609" s="339">
        <v>41444</v>
      </c>
      <c r="F1609" s="248">
        <f t="shared" si="60"/>
        <v>41475</v>
      </c>
    </row>
    <row r="1610" spans="4:6">
      <c r="D1610" s="244" t="s">
        <v>19924</v>
      </c>
      <c r="E1610" s="339">
        <v>41444</v>
      </c>
      <c r="F1610" s="248">
        <f t="shared" si="60"/>
        <v>41475</v>
      </c>
    </row>
    <row r="1611" spans="4:6">
      <c r="D1611" s="244" t="s">
        <v>20094</v>
      </c>
      <c r="E1611" s="339">
        <v>41452</v>
      </c>
      <c r="F1611" s="248">
        <f t="shared" si="60"/>
        <v>41483</v>
      </c>
    </row>
    <row r="1612" spans="4:6">
      <c r="D1612" s="244" t="s">
        <v>20080</v>
      </c>
      <c r="E1612" s="339">
        <v>41452</v>
      </c>
      <c r="F1612" s="248">
        <f t="shared" si="60"/>
        <v>41483</v>
      </c>
    </row>
    <row r="1613" spans="4:6">
      <c r="D1613" s="244" t="s">
        <v>20067</v>
      </c>
      <c r="E1613" s="339">
        <v>41449</v>
      </c>
      <c r="F1613" s="248">
        <f t="shared" si="60"/>
        <v>41480</v>
      </c>
    </row>
    <row r="1614" spans="4:6">
      <c r="D1614" s="244" t="s">
        <v>20070</v>
      </c>
      <c r="E1614" s="339">
        <v>41449</v>
      </c>
      <c r="F1614" s="248">
        <f t="shared" si="60"/>
        <v>41480</v>
      </c>
    </row>
    <row r="1615" spans="4:6">
      <c r="D1615" s="244" t="s">
        <v>19796</v>
      </c>
      <c r="E1615" s="339">
        <v>41443</v>
      </c>
      <c r="F1615" s="248">
        <f t="shared" si="60"/>
        <v>41474</v>
      </c>
    </row>
    <row r="1616" spans="4:6">
      <c r="D1616" s="244" t="s">
        <v>19824</v>
      </c>
      <c r="E1616" s="339">
        <v>41444</v>
      </c>
      <c r="F1616" s="248">
        <f t="shared" si="60"/>
        <v>41475</v>
      </c>
    </row>
    <row r="1617" spans="4:6">
      <c r="D1617" s="244" t="s">
        <v>20102</v>
      </c>
      <c r="E1617" s="339">
        <v>41452</v>
      </c>
      <c r="F1617" s="248">
        <f t="shared" si="60"/>
        <v>41483</v>
      </c>
    </row>
    <row r="1618" spans="4:6">
      <c r="D1618" s="244" t="s">
        <v>19905</v>
      </c>
      <c r="E1618" s="339">
        <v>41445</v>
      </c>
      <c r="F1618" s="248">
        <f t="shared" si="60"/>
        <v>41476</v>
      </c>
    </row>
    <row r="1619" spans="4:6">
      <c r="D1619" s="244" t="s">
        <v>19974</v>
      </c>
      <c r="E1619" s="339">
        <v>41452</v>
      </c>
      <c r="F1619" s="248">
        <f t="shared" si="60"/>
        <v>41483</v>
      </c>
    </row>
    <row r="1620" spans="4:6">
      <c r="D1620" s="244" t="s">
        <v>20088</v>
      </c>
      <c r="E1620" s="339">
        <v>41449</v>
      </c>
      <c r="F1620" s="248">
        <f t="shared" si="60"/>
        <v>41480</v>
      </c>
    </row>
    <row r="1621" spans="4:6">
      <c r="D1621" s="244" t="s">
        <v>19755</v>
      </c>
      <c r="E1621" s="339">
        <v>41442</v>
      </c>
      <c r="F1621" s="248">
        <f t="shared" si="60"/>
        <v>41473</v>
      </c>
    </row>
    <row r="1622" spans="4:6">
      <c r="D1622" s="244" t="s">
        <v>19758</v>
      </c>
      <c r="E1622" s="339">
        <v>41442</v>
      </c>
      <c r="F1622" s="248">
        <f t="shared" si="60"/>
        <v>41473</v>
      </c>
    </row>
    <row r="1623" spans="4:6">
      <c r="D1623" s="244" t="s">
        <v>19761</v>
      </c>
      <c r="E1623" s="339">
        <v>41439</v>
      </c>
      <c r="F1623" s="248">
        <f t="shared" si="60"/>
        <v>41470</v>
      </c>
    </row>
    <row r="1624" spans="4:6">
      <c r="D1624" s="244" t="s">
        <v>19941</v>
      </c>
      <c r="E1624" s="339">
        <v>41452</v>
      </c>
      <c r="F1624" s="248">
        <f t="shared" si="60"/>
        <v>41483</v>
      </c>
    </row>
    <row r="1625" spans="4:6">
      <c r="D1625" s="244" t="s">
        <v>20116</v>
      </c>
      <c r="E1625" s="339">
        <v>41453</v>
      </c>
      <c r="F1625" s="248">
        <f t="shared" si="60"/>
        <v>41484</v>
      </c>
    </row>
    <row r="1626" spans="4:6">
      <c r="D1626" s="244" t="s">
        <v>20085</v>
      </c>
      <c r="E1626" s="339">
        <v>41452</v>
      </c>
      <c r="F1626" s="248">
        <f t="shared" si="60"/>
        <v>41483</v>
      </c>
    </row>
    <row r="1627" spans="4:6">
      <c r="D1627" s="244" t="s">
        <v>20212</v>
      </c>
      <c r="E1627" s="339">
        <v>41452</v>
      </c>
      <c r="F1627" s="248">
        <f t="shared" si="60"/>
        <v>41483</v>
      </c>
    </row>
    <row r="1628" spans="4:6">
      <c r="D1628" s="244" t="s">
        <v>20042</v>
      </c>
      <c r="E1628" s="339">
        <v>41452</v>
      </c>
      <c r="F1628" s="248">
        <f t="shared" si="60"/>
        <v>41483</v>
      </c>
    </row>
    <row r="1629" spans="4:6">
      <c r="D1629" s="244" t="s">
        <v>20047</v>
      </c>
      <c r="E1629" s="339">
        <v>41452</v>
      </c>
      <c r="F1629" s="248">
        <f t="shared" si="60"/>
        <v>41483</v>
      </c>
    </row>
    <row r="1630" spans="4:6">
      <c r="D1630" s="244" t="s">
        <v>19908</v>
      </c>
      <c r="E1630" s="339">
        <v>41449</v>
      </c>
      <c r="F1630" s="248">
        <f t="shared" si="60"/>
        <v>41480</v>
      </c>
    </row>
    <row r="1631" spans="4:6">
      <c r="D1631" s="244" t="s">
        <v>19910</v>
      </c>
      <c r="E1631" s="339">
        <v>41449</v>
      </c>
      <c r="F1631" s="248">
        <f t="shared" si="60"/>
        <v>41480</v>
      </c>
    </row>
    <row r="1632" spans="4:6">
      <c r="D1632" s="244" t="s">
        <v>19714</v>
      </c>
      <c r="E1632" s="339">
        <v>41437</v>
      </c>
      <c r="F1632" s="248">
        <f t="shared" si="60"/>
        <v>41468</v>
      </c>
    </row>
    <row r="1633" spans="4:6">
      <c r="D1633" s="244" t="s">
        <v>19895</v>
      </c>
      <c r="E1633" s="339">
        <v>41449</v>
      </c>
      <c r="F1633" s="248">
        <f t="shared" si="60"/>
        <v>41480</v>
      </c>
    </row>
    <row r="1634" spans="4:6">
      <c r="D1634" s="244" t="s">
        <v>19898</v>
      </c>
      <c r="E1634" s="339">
        <v>41446</v>
      </c>
      <c r="F1634" s="248">
        <f t="shared" si="60"/>
        <v>41477</v>
      </c>
    </row>
    <row r="1635" spans="4:6">
      <c r="D1635" s="244" t="s">
        <v>19901</v>
      </c>
      <c r="E1635" s="339">
        <v>41449</v>
      </c>
      <c r="F1635" s="248">
        <f t="shared" si="60"/>
        <v>41480</v>
      </c>
    </row>
    <row r="1636" spans="4:6">
      <c r="D1636" s="244" t="s">
        <v>19351</v>
      </c>
      <c r="E1636" s="339">
        <v>41430</v>
      </c>
      <c r="F1636" s="248">
        <f t="shared" si="60"/>
        <v>41461</v>
      </c>
    </row>
    <row r="1637" spans="4:6">
      <c r="D1637" s="244" t="s">
        <v>19944</v>
      </c>
      <c r="E1637" s="339">
        <v>41453</v>
      </c>
      <c r="F1637" s="248">
        <f t="shared" si="60"/>
        <v>41484</v>
      </c>
    </row>
    <row r="1638" spans="4:6">
      <c r="D1638" s="244" t="s">
        <v>19947</v>
      </c>
      <c r="E1638" s="339">
        <v>41452</v>
      </c>
      <c r="F1638" s="248">
        <f t="shared" si="60"/>
        <v>41483</v>
      </c>
    </row>
    <row r="1639" spans="4:6">
      <c r="D1639" s="244" t="s">
        <v>19764</v>
      </c>
      <c r="E1639" s="339">
        <v>41443</v>
      </c>
      <c r="F1639" s="248">
        <f t="shared" si="60"/>
        <v>41474</v>
      </c>
    </row>
    <row r="1640" spans="4:6">
      <c r="D1640" s="244" t="s">
        <v>19771</v>
      </c>
      <c r="E1640" s="339">
        <v>41443</v>
      </c>
      <c r="F1640" s="248">
        <f t="shared" si="60"/>
        <v>41474</v>
      </c>
    </row>
    <row r="1641" spans="4:6">
      <c r="D1641" s="244" t="s">
        <v>19767</v>
      </c>
      <c r="E1641" s="339">
        <v>41439</v>
      </c>
      <c r="F1641" s="248">
        <f t="shared" si="60"/>
        <v>41470</v>
      </c>
    </row>
    <row r="1642" spans="4:6">
      <c r="D1642" s="244" t="s">
        <v>19774</v>
      </c>
      <c r="E1642" s="339">
        <v>41442</v>
      </c>
      <c r="F1642" s="248">
        <f t="shared" si="60"/>
        <v>41473</v>
      </c>
    </row>
    <row r="1643" spans="4:6">
      <c r="D1643" s="244" t="s">
        <v>19776</v>
      </c>
      <c r="E1643" s="339">
        <v>41449</v>
      </c>
      <c r="F1643" s="248">
        <f t="shared" si="60"/>
        <v>41480</v>
      </c>
    </row>
    <row r="1644" spans="4:6">
      <c r="D1644" s="244" t="s">
        <v>19784</v>
      </c>
      <c r="E1644" s="339">
        <v>41438</v>
      </c>
      <c r="F1644" s="248">
        <f t="shared" si="60"/>
        <v>41469</v>
      </c>
    </row>
    <row r="1645" spans="4:6">
      <c r="D1645" s="244" t="s">
        <v>19915</v>
      </c>
      <c r="E1645" s="339">
        <v>41449</v>
      </c>
      <c r="F1645" s="248">
        <f t="shared" si="60"/>
        <v>41480</v>
      </c>
    </row>
    <row r="1646" spans="4:6">
      <c r="D1646" s="244" t="s">
        <v>19643</v>
      </c>
      <c r="E1646" s="339">
        <v>41432</v>
      </c>
      <c r="F1646" s="248">
        <f t="shared" si="60"/>
        <v>41463</v>
      </c>
    </row>
    <row r="1647" spans="4:6">
      <c r="D1647" s="244" t="s">
        <v>19520</v>
      </c>
      <c r="E1647" s="339">
        <v>41430</v>
      </c>
      <c r="F1647" s="248">
        <f t="shared" si="60"/>
        <v>41461</v>
      </c>
    </row>
    <row r="1648" spans="4:6">
      <c r="D1648" s="244" t="s">
        <v>19599</v>
      </c>
      <c r="E1648" s="339">
        <v>41430</v>
      </c>
      <c r="F1648" s="248">
        <f t="shared" si="60"/>
        <v>41461</v>
      </c>
    </row>
    <row r="1649" spans="4:7">
      <c r="D1649" s="244" t="s">
        <v>19522</v>
      </c>
      <c r="E1649" s="339">
        <v>41429</v>
      </c>
      <c r="F1649" s="248">
        <f t="shared" si="60"/>
        <v>41460</v>
      </c>
    </row>
    <row r="1650" spans="4:7">
      <c r="D1650" s="244" t="s">
        <v>19500</v>
      </c>
      <c r="E1650" s="339">
        <v>41429</v>
      </c>
      <c r="F1650" s="248">
        <f t="shared" si="60"/>
        <v>41460</v>
      </c>
    </row>
    <row r="1651" spans="4:7">
      <c r="D1651" s="244" t="s">
        <v>19497</v>
      </c>
      <c r="E1651" s="339">
        <v>41429</v>
      </c>
      <c r="F1651" s="248">
        <f t="shared" si="60"/>
        <v>41460</v>
      </c>
    </row>
    <row r="1652" spans="4:7">
      <c r="D1652" s="244" t="s">
        <v>19493</v>
      </c>
      <c r="E1652" s="339">
        <v>41431</v>
      </c>
      <c r="F1652" s="248">
        <f t="shared" si="60"/>
        <v>41462</v>
      </c>
    </row>
    <row r="1653" spans="4:7">
      <c r="D1653" s="244" t="s">
        <v>18772</v>
      </c>
      <c r="E1653" s="339">
        <v>41450</v>
      </c>
      <c r="F1653" s="248">
        <f t="shared" si="60"/>
        <v>41481</v>
      </c>
    </row>
    <row r="1654" spans="4:7">
      <c r="D1654" s="244" t="s">
        <v>19692</v>
      </c>
      <c r="E1654" s="339">
        <v>41437</v>
      </c>
      <c r="F1654" s="248">
        <f t="shared" si="60"/>
        <v>41468</v>
      </c>
    </row>
    <row r="1655" spans="4:7">
      <c r="D1655" s="244" t="s">
        <v>19695</v>
      </c>
      <c r="E1655" s="339">
        <v>41436</v>
      </c>
      <c r="F1655" s="248">
        <f t="shared" si="60"/>
        <v>41467</v>
      </c>
    </row>
    <row r="1656" spans="4:7">
      <c r="D1656" s="244" t="s">
        <v>19646</v>
      </c>
      <c r="E1656" s="339">
        <v>41432</v>
      </c>
      <c r="F1656" s="248">
        <f t="shared" si="60"/>
        <v>41463</v>
      </c>
    </row>
    <row r="1657" spans="4:7">
      <c r="D1657" s="244" t="s">
        <v>19648</v>
      </c>
      <c r="E1657" s="339">
        <v>41432</v>
      </c>
      <c r="F1657" s="248">
        <f t="shared" si="60"/>
        <v>41463</v>
      </c>
    </row>
    <row r="1658" spans="4:7">
      <c r="D1658" s="244" t="s">
        <v>20122</v>
      </c>
      <c r="E1658" s="339">
        <v>41453</v>
      </c>
      <c r="F1658" s="248">
        <f t="shared" si="60"/>
        <v>41484</v>
      </c>
    </row>
    <row r="1659" spans="4:7">
      <c r="D1659" s="244" t="s">
        <v>19525</v>
      </c>
      <c r="E1659" s="339">
        <v>41429</v>
      </c>
      <c r="F1659" s="248">
        <f t="shared" si="60"/>
        <v>41460</v>
      </c>
    </row>
    <row r="1660" spans="4:7">
      <c r="D1660" s="244" t="s">
        <v>19970</v>
      </c>
      <c r="E1660" s="339">
        <v>41450</v>
      </c>
      <c r="F1660" s="248">
        <f t="shared" si="60"/>
        <v>41481</v>
      </c>
    </row>
    <row r="1661" spans="4:7">
      <c r="D1661" s="244" t="s">
        <v>19698</v>
      </c>
      <c r="E1661" s="339">
        <v>41435</v>
      </c>
      <c r="F1661" s="248">
        <f t="shared" si="60"/>
        <v>41466</v>
      </c>
    </row>
    <row r="1662" spans="4:7">
      <c r="D1662" s="244" t="s">
        <v>19491</v>
      </c>
      <c r="E1662" s="339">
        <v>41431</v>
      </c>
      <c r="F1662" s="248">
        <f t="shared" si="60"/>
        <v>41462</v>
      </c>
    </row>
    <row r="1663" spans="4:7" ht="15.75" thickBot="1">
      <c r="D1663" s="337" t="s">
        <v>20191</v>
      </c>
      <c r="E1663" s="340">
        <v>41453</v>
      </c>
      <c r="F1663" s="248">
        <f t="shared" si="60"/>
        <v>41484</v>
      </c>
    </row>
    <row r="1664" spans="4:7" ht="15.75" thickBot="1">
      <c r="D1664" s="32" t="s">
        <v>8645</v>
      </c>
      <c r="E1664" s="14">
        <v>41207</v>
      </c>
      <c r="F1664" s="23" t="s">
        <v>20247</v>
      </c>
      <c r="G1664" s="23"/>
    </row>
    <row r="1665" spans="4:6">
      <c r="D1665" s="341" t="s">
        <v>18536</v>
      </c>
      <c r="E1665" s="344">
        <v>41404</v>
      </c>
      <c r="F1665" s="248">
        <f t="shared" si="60"/>
        <v>41435</v>
      </c>
    </row>
    <row r="1666" spans="4:6">
      <c r="D1666" s="342" t="s">
        <v>18354</v>
      </c>
      <c r="E1666" s="345">
        <v>41404</v>
      </c>
      <c r="F1666" s="248">
        <f t="shared" si="60"/>
        <v>41435</v>
      </c>
    </row>
    <row r="1667" spans="4:6">
      <c r="D1667" s="342" t="s">
        <v>17790</v>
      </c>
      <c r="E1667" s="345">
        <v>41397</v>
      </c>
      <c r="F1667" s="248">
        <f t="shared" si="60"/>
        <v>41428</v>
      </c>
    </row>
    <row r="1668" spans="4:6">
      <c r="D1668" s="342" t="s">
        <v>17814</v>
      </c>
      <c r="E1668" s="345">
        <v>41396</v>
      </c>
      <c r="F1668" s="248">
        <f t="shared" ref="F1668:F1731" si="61">E1668+31</f>
        <v>41427</v>
      </c>
    </row>
    <row r="1669" spans="4:6">
      <c r="D1669" s="342" t="s">
        <v>17886</v>
      </c>
      <c r="E1669" s="345">
        <v>41396</v>
      </c>
      <c r="F1669" s="248">
        <f t="shared" si="61"/>
        <v>41427</v>
      </c>
    </row>
    <row r="1670" spans="4:6">
      <c r="D1670" s="342" t="s">
        <v>17858</v>
      </c>
      <c r="E1670" s="345">
        <v>41397</v>
      </c>
      <c r="F1670" s="248">
        <f t="shared" si="61"/>
        <v>41428</v>
      </c>
    </row>
    <row r="1671" spans="4:6">
      <c r="D1671" s="342" t="s">
        <v>19365</v>
      </c>
      <c r="E1671" s="345">
        <v>41422</v>
      </c>
      <c r="F1671" s="248">
        <f t="shared" si="61"/>
        <v>41453</v>
      </c>
    </row>
    <row r="1672" spans="4:6">
      <c r="D1672" s="342" t="s">
        <v>18338</v>
      </c>
      <c r="E1672" s="345">
        <v>41401</v>
      </c>
      <c r="F1672" s="248">
        <f t="shared" si="61"/>
        <v>41432</v>
      </c>
    </row>
    <row r="1673" spans="4:6">
      <c r="D1673" s="342" t="s">
        <v>18341</v>
      </c>
      <c r="E1673" s="345">
        <v>41402</v>
      </c>
      <c r="F1673" s="248">
        <f t="shared" si="61"/>
        <v>41433</v>
      </c>
    </row>
    <row r="1674" spans="4:6">
      <c r="D1674" s="342" t="s">
        <v>17785</v>
      </c>
      <c r="E1674" s="345">
        <v>41397</v>
      </c>
      <c r="F1674" s="248">
        <f t="shared" si="61"/>
        <v>41428</v>
      </c>
    </row>
    <row r="1675" spans="4:6">
      <c r="D1675" s="342" t="s">
        <v>17795</v>
      </c>
      <c r="E1675" s="345">
        <v>41396</v>
      </c>
      <c r="F1675" s="248">
        <f t="shared" si="61"/>
        <v>41427</v>
      </c>
    </row>
    <row r="1676" spans="4:6">
      <c r="D1676" s="342" t="s">
        <v>17861</v>
      </c>
      <c r="E1676" s="345">
        <v>41397</v>
      </c>
      <c r="F1676" s="248">
        <f t="shared" si="61"/>
        <v>41428</v>
      </c>
    </row>
    <row r="1677" spans="4:6">
      <c r="D1677" s="342" t="s">
        <v>18676</v>
      </c>
      <c r="E1677" s="345">
        <v>41408</v>
      </c>
      <c r="F1677" s="248">
        <f t="shared" si="61"/>
        <v>41439</v>
      </c>
    </row>
    <row r="1678" spans="4:6">
      <c r="D1678" s="342" t="s">
        <v>19336</v>
      </c>
      <c r="E1678" s="345">
        <v>41419</v>
      </c>
      <c r="F1678" s="248">
        <f t="shared" si="61"/>
        <v>41450</v>
      </c>
    </row>
    <row r="1679" spans="4:6">
      <c r="D1679" s="342" t="s">
        <v>19339</v>
      </c>
      <c r="E1679" s="345">
        <v>41417</v>
      </c>
      <c r="F1679" s="248">
        <f t="shared" si="61"/>
        <v>41448</v>
      </c>
    </row>
    <row r="1680" spans="4:6">
      <c r="D1680" s="342" t="s">
        <v>19342</v>
      </c>
      <c r="E1680" s="345">
        <v>41418</v>
      </c>
      <c r="F1680" s="248">
        <f t="shared" si="61"/>
        <v>41449</v>
      </c>
    </row>
    <row r="1681" spans="4:6">
      <c r="D1681" s="342" t="s">
        <v>18357</v>
      </c>
      <c r="E1681" s="345">
        <v>41402</v>
      </c>
      <c r="F1681" s="248">
        <f t="shared" si="61"/>
        <v>41433</v>
      </c>
    </row>
    <row r="1682" spans="4:6">
      <c r="D1682" s="342" t="s">
        <v>18360</v>
      </c>
      <c r="E1682" s="345">
        <v>41404</v>
      </c>
      <c r="F1682" s="248">
        <f t="shared" si="61"/>
        <v>41435</v>
      </c>
    </row>
    <row r="1683" spans="4:6">
      <c r="D1683" s="342" t="s">
        <v>18679</v>
      </c>
      <c r="E1683" s="345">
        <v>41408</v>
      </c>
      <c r="F1683" s="248">
        <f t="shared" si="61"/>
        <v>41439</v>
      </c>
    </row>
    <row r="1684" spans="4:6">
      <c r="D1684" s="342" t="s">
        <v>18362</v>
      </c>
      <c r="E1684" s="345">
        <v>41409</v>
      </c>
      <c r="F1684" s="248">
        <f t="shared" si="61"/>
        <v>41440</v>
      </c>
    </row>
    <row r="1685" spans="4:6">
      <c r="D1685" s="342" t="s">
        <v>18683</v>
      </c>
      <c r="E1685" s="345">
        <v>41409</v>
      </c>
      <c r="F1685" s="248">
        <f t="shared" si="61"/>
        <v>41440</v>
      </c>
    </row>
    <row r="1686" spans="4:6">
      <c r="D1686" s="342" t="s">
        <v>18364</v>
      </c>
      <c r="E1686" s="345">
        <v>41404</v>
      </c>
      <c r="F1686" s="248">
        <f t="shared" si="61"/>
        <v>41435</v>
      </c>
    </row>
    <row r="1687" spans="4:6">
      <c r="D1687" s="342" t="s">
        <v>18576</v>
      </c>
      <c r="E1687" s="345">
        <v>41404</v>
      </c>
      <c r="F1687" s="248">
        <f t="shared" si="61"/>
        <v>41435</v>
      </c>
    </row>
    <row r="1688" spans="4:6">
      <c r="D1688" s="342" t="s">
        <v>18543</v>
      </c>
      <c r="E1688" s="345">
        <v>41404</v>
      </c>
      <c r="F1688" s="248">
        <f t="shared" si="61"/>
        <v>41435</v>
      </c>
    </row>
    <row r="1689" spans="4:6">
      <c r="D1689" s="342" t="s">
        <v>18686</v>
      </c>
      <c r="E1689" s="345">
        <v>41408</v>
      </c>
      <c r="F1689" s="248">
        <f t="shared" si="61"/>
        <v>41439</v>
      </c>
    </row>
    <row r="1690" spans="4:6">
      <c r="D1690" s="342" t="s">
        <v>18366</v>
      </c>
      <c r="E1690" s="345">
        <v>41404</v>
      </c>
      <c r="F1690" s="248">
        <f t="shared" si="61"/>
        <v>41435</v>
      </c>
    </row>
    <row r="1691" spans="4:6">
      <c r="D1691" s="342" t="s">
        <v>18368</v>
      </c>
      <c r="E1691" s="345">
        <v>41402</v>
      </c>
      <c r="F1691" s="248">
        <f t="shared" si="61"/>
        <v>41433</v>
      </c>
    </row>
    <row r="1692" spans="4:6">
      <c r="D1692" s="342" t="s">
        <v>18691</v>
      </c>
      <c r="E1692" s="345">
        <v>41408</v>
      </c>
      <c r="F1692" s="248">
        <f t="shared" si="61"/>
        <v>41439</v>
      </c>
    </row>
    <row r="1693" spans="4:6">
      <c r="D1693" s="342" t="s">
        <v>18546</v>
      </c>
      <c r="E1693" s="345">
        <v>41408</v>
      </c>
      <c r="F1693" s="248">
        <f t="shared" si="61"/>
        <v>41439</v>
      </c>
    </row>
    <row r="1694" spans="4:6">
      <c r="D1694" s="342" t="s">
        <v>18669</v>
      </c>
      <c r="E1694" s="345">
        <v>41408</v>
      </c>
      <c r="F1694" s="248">
        <f t="shared" si="61"/>
        <v>41439</v>
      </c>
    </row>
    <row r="1695" spans="4:6">
      <c r="D1695" s="342" t="s">
        <v>19371</v>
      </c>
      <c r="E1695" s="345">
        <v>41421</v>
      </c>
      <c r="F1695" s="248">
        <f t="shared" si="61"/>
        <v>41452</v>
      </c>
    </row>
    <row r="1696" spans="4:6">
      <c r="D1696" s="342" t="s">
        <v>18755</v>
      </c>
      <c r="E1696" s="345">
        <v>41414</v>
      </c>
      <c r="F1696" s="248">
        <f t="shared" si="61"/>
        <v>41445</v>
      </c>
    </row>
    <row r="1697" spans="4:6">
      <c r="D1697" s="342" t="s">
        <v>19300</v>
      </c>
      <c r="E1697" s="345">
        <v>41417</v>
      </c>
      <c r="F1697" s="248">
        <f t="shared" si="61"/>
        <v>41448</v>
      </c>
    </row>
    <row r="1698" spans="4:6">
      <c r="D1698" s="342" t="s">
        <v>18697</v>
      </c>
      <c r="E1698" s="345">
        <v>41409</v>
      </c>
      <c r="F1698" s="248">
        <f t="shared" si="61"/>
        <v>41440</v>
      </c>
    </row>
    <row r="1699" spans="4:6">
      <c r="D1699" s="342" t="s">
        <v>18765</v>
      </c>
      <c r="E1699" s="345">
        <v>41410</v>
      </c>
      <c r="F1699" s="248">
        <f t="shared" si="61"/>
        <v>41441</v>
      </c>
    </row>
    <row r="1700" spans="4:6">
      <c r="D1700" s="342" t="s">
        <v>19304</v>
      </c>
      <c r="E1700" s="345">
        <v>41416</v>
      </c>
      <c r="F1700" s="248">
        <f t="shared" si="61"/>
        <v>41447</v>
      </c>
    </row>
    <row r="1701" spans="4:6">
      <c r="D1701" s="342" t="s">
        <v>19307</v>
      </c>
      <c r="E1701" s="345">
        <v>41416</v>
      </c>
      <c r="F1701" s="248">
        <f t="shared" si="61"/>
        <v>41447</v>
      </c>
    </row>
    <row r="1702" spans="4:6">
      <c r="D1702" s="342" t="s">
        <v>19310</v>
      </c>
      <c r="E1702" s="345">
        <v>41416</v>
      </c>
      <c r="F1702" s="248">
        <f t="shared" si="61"/>
        <v>41447</v>
      </c>
    </row>
    <row r="1703" spans="4:6">
      <c r="D1703" s="342" t="s">
        <v>19313</v>
      </c>
      <c r="E1703" s="345">
        <v>41415</v>
      </c>
      <c r="F1703" s="248">
        <f t="shared" si="61"/>
        <v>41446</v>
      </c>
    </row>
    <row r="1704" spans="4:6">
      <c r="D1704" s="342" t="s">
        <v>18714</v>
      </c>
      <c r="E1704" s="345">
        <v>41409</v>
      </c>
      <c r="F1704" s="248">
        <f t="shared" si="61"/>
        <v>41440</v>
      </c>
    </row>
    <row r="1705" spans="4:6">
      <c r="D1705" s="342" t="s">
        <v>18768</v>
      </c>
      <c r="E1705" s="345">
        <v>41411</v>
      </c>
      <c r="F1705" s="248">
        <f t="shared" si="61"/>
        <v>41442</v>
      </c>
    </row>
    <row r="1706" spans="4:6">
      <c r="D1706" s="30" t="s">
        <v>18621</v>
      </c>
      <c r="E1706" s="345">
        <v>41414</v>
      </c>
      <c r="F1706" s="248">
        <f t="shared" si="61"/>
        <v>41445</v>
      </c>
    </row>
    <row r="1707" spans="4:6">
      <c r="D1707" s="342" t="s">
        <v>19316</v>
      </c>
      <c r="E1707" s="345">
        <v>41416</v>
      </c>
      <c r="F1707" s="248">
        <f t="shared" si="61"/>
        <v>41447</v>
      </c>
    </row>
    <row r="1708" spans="4:6">
      <c r="D1708" s="342" t="s">
        <v>19319</v>
      </c>
      <c r="E1708" s="345">
        <v>41417</v>
      </c>
      <c r="F1708" s="248">
        <f t="shared" si="61"/>
        <v>41448</v>
      </c>
    </row>
    <row r="1709" spans="4:6">
      <c r="D1709" s="342" t="s">
        <v>19323</v>
      </c>
      <c r="E1709" s="345">
        <v>41419</v>
      </c>
      <c r="F1709" s="248">
        <f t="shared" si="61"/>
        <v>41450</v>
      </c>
    </row>
    <row r="1710" spans="4:6">
      <c r="D1710" s="342" t="s">
        <v>19360</v>
      </c>
      <c r="E1710" s="345">
        <v>41423</v>
      </c>
      <c r="F1710" s="248">
        <f t="shared" si="61"/>
        <v>41454</v>
      </c>
    </row>
    <row r="1711" spans="4:6">
      <c r="D1711" s="342" t="s">
        <v>17822</v>
      </c>
      <c r="E1711" s="345">
        <v>41396</v>
      </c>
      <c r="F1711" s="248">
        <f t="shared" si="61"/>
        <v>41427</v>
      </c>
    </row>
    <row r="1712" spans="4:6">
      <c r="D1712" s="342" t="s">
        <v>17895</v>
      </c>
      <c r="E1712" s="345">
        <v>41397</v>
      </c>
      <c r="F1712" s="248">
        <f t="shared" si="61"/>
        <v>41428</v>
      </c>
    </row>
    <row r="1713" spans="4:6">
      <c r="D1713" s="342" t="s">
        <v>19437</v>
      </c>
      <c r="E1713" s="345">
        <v>41423</v>
      </c>
      <c r="F1713" s="248">
        <f t="shared" si="61"/>
        <v>41454</v>
      </c>
    </row>
    <row r="1714" spans="4:6">
      <c r="D1714" s="342" t="s">
        <v>17746</v>
      </c>
      <c r="E1714" s="345">
        <v>41396</v>
      </c>
      <c r="F1714" s="248">
        <f t="shared" si="61"/>
        <v>41427</v>
      </c>
    </row>
    <row r="1715" spans="4:6">
      <c r="D1715" s="342" t="s">
        <v>19434</v>
      </c>
      <c r="E1715" s="345">
        <v>41423</v>
      </c>
      <c r="F1715" s="248">
        <f t="shared" si="61"/>
        <v>41454</v>
      </c>
    </row>
    <row r="1716" spans="4:6">
      <c r="D1716" s="342" t="s">
        <v>19429</v>
      </c>
      <c r="E1716" s="345">
        <v>41423</v>
      </c>
      <c r="F1716" s="248">
        <f t="shared" si="61"/>
        <v>41454</v>
      </c>
    </row>
    <row r="1717" spans="4:6">
      <c r="D1717" s="342" t="s">
        <v>19426</v>
      </c>
      <c r="E1717" s="345">
        <v>41423</v>
      </c>
      <c r="F1717" s="248">
        <f t="shared" si="61"/>
        <v>41454</v>
      </c>
    </row>
    <row r="1718" spans="4:6">
      <c r="D1718" s="342" t="s">
        <v>17890</v>
      </c>
      <c r="E1718" s="345">
        <v>41397</v>
      </c>
      <c r="F1718" s="248">
        <f t="shared" si="61"/>
        <v>41428</v>
      </c>
    </row>
    <row r="1719" spans="4:6" ht="15.75" thickBot="1">
      <c r="D1719" s="343" t="s">
        <v>18498</v>
      </c>
      <c r="E1719" s="346">
        <v>41403</v>
      </c>
      <c r="F1719" s="248">
        <f t="shared" si="61"/>
        <v>41434</v>
      </c>
    </row>
    <row r="1720" spans="4:6">
      <c r="D1720" s="237" t="s">
        <v>8296</v>
      </c>
      <c r="E1720" s="338">
        <v>41411</v>
      </c>
      <c r="F1720" s="248">
        <f t="shared" si="61"/>
        <v>41442</v>
      </c>
    </row>
    <row r="1721" spans="4:6">
      <c r="D1721" s="244" t="s">
        <v>19254</v>
      </c>
      <c r="E1721" s="339">
        <v>41414</v>
      </c>
      <c r="F1721" s="248">
        <f t="shared" si="61"/>
        <v>41445</v>
      </c>
    </row>
    <row r="1722" spans="4:6">
      <c r="D1722" s="244" t="s">
        <v>17831</v>
      </c>
      <c r="E1722" s="339">
        <v>41396</v>
      </c>
      <c r="F1722" s="248">
        <f t="shared" si="61"/>
        <v>41427</v>
      </c>
    </row>
    <row r="1723" spans="4:6">
      <c r="D1723" s="244" t="s">
        <v>17783</v>
      </c>
      <c r="E1723" s="339">
        <v>41396</v>
      </c>
      <c r="F1723" s="248">
        <f t="shared" si="61"/>
        <v>41427</v>
      </c>
    </row>
    <row r="1724" spans="4:6">
      <c r="D1724" s="244" t="s">
        <v>17852</v>
      </c>
      <c r="E1724" s="339">
        <v>41397</v>
      </c>
      <c r="F1724" s="248">
        <f t="shared" si="61"/>
        <v>41428</v>
      </c>
    </row>
    <row r="1725" spans="4:6">
      <c r="D1725" s="244" t="s">
        <v>17849</v>
      </c>
      <c r="E1725" s="339">
        <v>41396</v>
      </c>
      <c r="F1725" s="248">
        <f t="shared" si="61"/>
        <v>41427</v>
      </c>
    </row>
    <row r="1726" spans="4:6">
      <c r="D1726" s="244" t="s">
        <v>18532</v>
      </c>
      <c r="E1726" s="339">
        <v>41404</v>
      </c>
      <c r="F1726" s="248">
        <f t="shared" si="61"/>
        <v>41435</v>
      </c>
    </row>
    <row r="1727" spans="4:6">
      <c r="D1727" s="244" t="s">
        <v>18559</v>
      </c>
      <c r="E1727" s="339">
        <v>41404</v>
      </c>
      <c r="F1727" s="248">
        <f t="shared" si="61"/>
        <v>41435</v>
      </c>
    </row>
    <row r="1728" spans="4:6">
      <c r="D1728" s="244" t="s">
        <v>18534</v>
      </c>
      <c r="E1728" s="339">
        <v>41404</v>
      </c>
      <c r="F1728" s="248">
        <f t="shared" si="61"/>
        <v>41435</v>
      </c>
    </row>
    <row r="1729" spans="4:6">
      <c r="D1729" s="244" t="s">
        <v>17840</v>
      </c>
      <c r="E1729" s="339">
        <v>41397</v>
      </c>
      <c r="F1729" s="248">
        <f t="shared" si="61"/>
        <v>41428</v>
      </c>
    </row>
    <row r="1730" spans="4:6">
      <c r="D1730" s="244" t="s">
        <v>17937</v>
      </c>
      <c r="E1730" s="339">
        <v>41400</v>
      </c>
      <c r="F1730" s="248">
        <f t="shared" si="61"/>
        <v>41431</v>
      </c>
    </row>
    <row r="1731" spans="4:6">
      <c r="D1731" s="244" t="s">
        <v>17837</v>
      </c>
      <c r="E1731" s="339">
        <v>41397</v>
      </c>
      <c r="F1731" s="248">
        <f t="shared" si="61"/>
        <v>41428</v>
      </c>
    </row>
    <row r="1732" spans="4:6">
      <c r="D1732" s="244" t="s">
        <v>17834</v>
      </c>
      <c r="E1732" s="339">
        <v>41396</v>
      </c>
      <c r="F1732" s="248">
        <f t="shared" ref="F1732:F1795" si="62">E1732+31</f>
        <v>41427</v>
      </c>
    </row>
    <row r="1733" spans="4:6">
      <c r="D1733" s="244" t="s">
        <v>19458</v>
      </c>
      <c r="E1733" s="339">
        <v>41423</v>
      </c>
      <c r="F1733" s="248">
        <f t="shared" si="62"/>
        <v>41454</v>
      </c>
    </row>
    <row r="1734" spans="4:6">
      <c r="D1734" s="244" t="s">
        <v>19461</v>
      </c>
      <c r="E1734" s="339">
        <v>41423</v>
      </c>
      <c r="F1734" s="248">
        <f t="shared" si="62"/>
        <v>41454</v>
      </c>
    </row>
    <row r="1735" spans="4:6">
      <c r="D1735" s="244" t="s">
        <v>19343</v>
      </c>
      <c r="E1735" s="339">
        <v>41419</v>
      </c>
      <c r="F1735" s="248">
        <f t="shared" si="62"/>
        <v>41450</v>
      </c>
    </row>
    <row r="1736" spans="4:6">
      <c r="D1736" s="244" t="s">
        <v>18553</v>
      </c>
      <c r="E1736" s="339">
        <v>41404</v>
      </c>
      <c r="F1736" s="248">
        <f t="shared" si="62"/>
        <v>41435</v>
      </c>
    </row>
    <row r="1737" spans="4:6">
      <c r="D1737" s="244" t="s">
        <v>18332</v>
      </c>
      <c r="E1737" s="339">
        <v>41402</v>
      </c>
      <c r="F1737" s="248">
        <f t="shared" si="62"/>
        <v>41433</v>
      </c>
    </row>
    <row r="1738" spans="4:6">
      <c r="D1738" s="244" t="s">
        <v>18335</v>
      </c>
      <c r="E1738" s="339">
        <v>41402</v>
      </c>
      <c r="F1738" s="248">
        <f t="shared" si="62"/>
        <v>41433</v>
      </c>
    </row>
    <row r="1739" spans="4:6">
      <c r="D1739" s="244" t="s">
        <v>18529</v>
      </c>
      <c r="E1739" s="339">
        <v>41403</v>
      </c>
      <c r="F1739" s="248">
        <f t="shared" si="62"/>
        <v>41434</v>
      </c>
    </row>
    <row r="1740" spans="4:6">
      <c r="D1740" s="244" t="s">
        <v>17120</v>
      </c>
      <c r="E1740" s="339">
        <v>41407</v>
      </c>
      <c r="F1740" s="248">
        <f t="shared" si="62"/>
        <v>41438</v>
      </c>
    </row>
    <row r="1741" spans="4:6">
      <c r="D1741" s="244" t="s">
        <v>19377</v>
      </c>
      <c r="E1741" s="339">
        <v>41422</v>
      </c>
      <c r="F1741" s="248">
        <f t="shared" si="62"/>
        <v>41453</v>
      </c>
    </row>
    <row r="1742" spans="4:6">
      <c r="D1742" s="244" t="s">
        <v>17847</v>
      </c>
      <c r="E1742" s="339">
        <v>41397</v>
      </c>
      <c r="F1742" s="248">
        <f t="shared" si="62"/>
        <v>41428</v>
      </c>
    </row>
    <row r="1743" spans="4:6">
      <c r="D1743" s="244" t="s">
        <v>17844</v>
      </c>
      <c r="E1743" s="339">
        <v>41397</v>
      </c>
      <c r="F1743" s="248">
        <f t="shared" si="62"/>
        <v>41428</v>
      </c>
    </row>
    <row r="1744" spans="4:6">
      <c r="D1744" s="244" t="s">
        <v>19362</v>
      </c>
      <c r="E1744" s="339">
        <v>41421</v>
      </c>
      <c r="F1744" s="248">
        <f t="shared" si="62"/>
        <v>41452</v>
      </c>
    </row>
    <row r="1745" spans="4:6">
      <c r="D1745" s="244" t="s">
        <v>18642</v>
      </c>
      <c r="E1745" s="339">
        <v>41410</v>
      </c>
      <c r="F1745" s="248">
        <f t="shared" si="62"/>
        <v>41441</v>
      </c>
    </row>
    <row r="1746" spans="4:6">
      <c r="D1746" s="244" t="s">
        <v>17780</v>
      </c>
      <c r="E1746" s="339">
        <v>41400</v>
      </c>
      <c r="F1746" s="248">
        <f t="shared" si="62"/>
        <v>41431</v>
      </c>
    </row>
    <row r="1747" spans="4:6">
      <c r="D1747" s="244" t="s">
        <v>18556</v>
      </c>
      <c r="E1747" s="339">
        <v>41407</v>
      </c>
      <c r="F1747" s="248">
        <f t="shared" si="62"/>
        <v>41438</v>
      </c>
    </row>
    <row r="1748" spans="4:6">
      <c r="D1748" s="244" t="s">
        <v>17772</v>
      </c>
      <c r="E1748" s="339">
        <v>41396</v>
      </c>
      <c r="F1748" s="248">
        <f t="shared" si="62"/>
        <v>41427</v>
      </c>
    </row>
    <row r="1749" spans="4:6">
      <c r="D1749" s="244" t="s">
        <v>18539</v>
      </c>
      <c r="E1749" s="339">
        <v>41404</v>
      </c>
      <c r="F1749" s="248">
        <f t="shared" si="62"/>
        <v>41435</v>
      </c>
    </row>
    <row r="1750" spans="4:6">
      <c r="D1750" s="244" t="s">
        <v>18632</v>
      </c>
      <c r="E1750" s="339">
        <v>41409</v>
      </c>
      <c r="F1750" s="248">
        <f t="shared" si="62"/>
        <v>41440</v>
      </c>
    </row>
    <row r="1751" spans="4:6">
      <c r="D1751" s="244" t="s">
        <v>18635</v>
      </c>
      <c r="E1751" s="339">
        <v>41410</v>
      </c>
      <c r="F1751" s="248">
        <f t="shared" si="62"/>
        <v>41441</v>
      </c>
    </row>
    <row r="1752" spans="4:6">
      <c r="D1752" s="244" t="s">
        <v>18638</v>
      </c>
      <c r="E1752" s="339">
        <v>41410</v>
      </c>
      <c r="F1752" s="248">
        <f t="shared" si="62"/>
        <v>41441</v>
      </c>
    </row>
    <row r="1753" spans="4:6">
      <c r="D1753" s="244" t="s">
        <v>19398</v>
      </c>
      <c r="E1753" s="339">
        <v>41421</v>
      </c>
      <c r="F1753" s="248">
        <f t="shared" si="62"/>
        <v>41452</v>
      </c>
    </row>
    <row r="1754" spans="4:6">
      <c r="D1754" s="244" t="s">
        <v>18752</v>
      </c>
      <c r="E1754" s="339">
        <v>41411</v>
      </c>
      <c r="F1754" s="248">
        <f t="shared" si="62"/>
        <v>41442</v>
      </c>
    </row>
    <row r="1755" spans="4:6">
      <c r="D1755" s="244" t="s">
        <v>18644</v>
      </c>
      <c r="E1755" s="339">
        <v>41409</v>
      </c>
      <c r="F1755" s="248">
        <f t="shared" si="62"/>
        <v>41440</v>
      </c>
    </row>
    <row r="1756" spans="4:6">
      <c r="D1756" s="244" t="s">
        <v>18647</v>
      </c>
      <c r="E1756" s="339">
        <v>41407</v>
      </c>
      <c r="F1756" s="248">
        <f t="shared" si="62"/>
        <v>41438</v>
      </c>
    </row>
    <row r="1757" spans="4:6">
      <c r="D1757" s="244" t="s">
        <v>18565</v>
      </c>
      <c r="E1757" s="339">
        <v>41407</v>
      </c>
      <c r="F1757" s="248">
        <f t="shared" si="62"/>
        <v>41438</v>
      </c>
    </row>
    <row r="1758" spans="4:6">
      <c r="D1758" s="244" t="s">
        <v>18567</v>
      </c>
      <c r="E1758" s="339">
        <v>41408</v>
      </c>
      <c r="F1758" s="248">
        <f t="shared" si="62"/>
        <v>41439</v>
      </c>
    </row>
    <row r="1759" spans="4:6">
      <c r="D1759" s="244" t="s">
        <v>18569</v>
      </c>
      <c r="E1759" s="339">
        <v>41415</v>
      </c>
      <c r="F1759" s="248">
        <f t="shared" si="62"/>
        <v>41446</v>
      </c>
    </row>
    <row r="1760" spans="4:6">
      <c r="D1760" s="244" t="s">
        <v>18572</v>
      </c>
      <c r="E1760" s="339">
        <v>41407</v>
      </c>
      <c r="F1760" s="248">
        <f t="shared" si="62"/>
        <v>41438</v>
      </c>
    </row>
    <row r="1761" spans="4:6">
      <c r="D1761" s="244" t="s">
        <v>18652</v>
      </c>
      <c r="E1761" s="339">
        <v>41408</v>
      </c>
      <c r="F1761" s="248">
        <f t="shared" si="62"/>
        <v>41439</v>
      </c>
    </row>
    <row r="1762" spans="4:6">
      <c r="D1762" s="244" t="s">
        <v>18655</v>
      </c>
      <c r="E1762" s="339">
        <v>41408</v>
      </c>
      <c r="F1762" s="248">
        <f t="shared" si="62"/>
        <v>41439</v>
      </c>
    </row>
    <row r="1763" spans="4:6">
      <c r="D1763" s="244" t="s">
        <v>18658</v>
      </c>
      <c r="E1763" s="339">
        <v>41408</v>
      </c>
      <c r="F1763" s="248">
        <f t="shared" si="62"/>
        <v>41439</v>
      </c>
    </row>
    <row r="1764" spans="4:6">
      <c r="D1764" s="244" t="s">
        <v>18661</v>
      </c>
      <c r="E1764" s="339">
        <v>41408</v>
      </c>
      <c r="F1764" s="248">
        <f t="shared" si="62"/>
        <v>41439</v>
      </c>
    </row>
    <row r="1765" spans="4:6">
      <c r="D1765" s="244" t="s">
        <v>18665</v>
      </c>
      <c r="E1765" s="339">
        <v>41409</v>
      </c>
      <c r="F1765" s="248">
        <f t="shared" si="62"/>
        <v>41440</v>
      </c>
    </row>
    <row r="1766" spans="4:6">
      <c r="D1766" s="244" t="s">
        <v>19330</v>
      </c>
      <c r="E1766" s="339">
        <v>41416</v>
      </c>
      <c r="F1766" s="248">
        <f t="shared" si="62"/>
        <v>41447</v>
      </c>
    </row>
    <row r="1767" spans="4:6">
      <c r="D1767" s="244" t="s">
        <v>19333</v>
      </c>
      <c r="E1767" s="339">
        <v>41416</v>
      </c>
      <c r="F1767" s="248">
        <f t="shared" si="62"/>
        <v>41447</v>
      </c>
    </row>
    <row r="1768" spans="4:6">
      <c r="D1768" s="244" t="s">
        <v>17864</v>
      </c>
      <c r="E1768" s="339">
        <v>41397</v>
      </c>
      <c r="F1768" s="248">
        <f t="shared" si="62"/>
        <v>41428</v>
      </c>
    </row>
    <row r="1769" spans="4:6">
      <c r="D1769" s="244" t="s">
        <v>17867</v>
      </c>
      <c r="E1769" s="339">
        <v>41396</v>
      </c>
      <c r="F1769" s="248">
        <f t="shared" si="62"/>
        <v>41427</v>
      </c>
    </row>
    <row r="1770" spans="4:6">
      <c r="D1770" s="244" t="s">
        <v>18346</v>
      </c>
      <c r="E1770" s="339">
        <v>41402</v>
      </c>
      <c r="F1770" s="248">
        <f t="shared" si="62"/>
        <v>41433</v>
      </c>
    </row>
    <row r="1771" spans="4:6">
      <c r="D1771" s="244" t="s">
        <v>17870</v>
      </c>
      <c r="E1771" s="339">
        <v>41397</v>
      </c>
      <c r="F1771" s="248">
        <f t="shared" si="62"/>
        <v>41428</v>
      </c>
    </row>
    <row r="1772" spans="4:6">
      <c r="D1772" s="244" t="s">
        <v>18349</v>
      </c>
      <c r="E1772" s="339">
        <v>41402</v>
      </c>
      <c r="F1772" s="248">
        <f t="shared" si="62"/>
        <v>41433</v>
      </c>
    </row>
    <row r="1773" spans="4:6">
      <c r="D1773" s="244" t="s">
        <v>17873</v>
      </c>
      <c r="E1773" s="339">
        <v>41397</v>
      </c>
      <c r="F1773" s="248">
        <f t="shared" si="62"/>
        <v>41428</v>
      </c>
    </row>
    <row r="1774" spans="4:6">
      <c r="D1774" s="244" t="s">
        <v>17875</v>
      </c>
      <c r="E1774" s="339">
        <v>41400</v>
      </c>
      <c r="F1774" s="248">
        <f t="shared" si="62"/>
        <v>41431</v>
      </c>
    </row>
    <row r="1775" spans="4:6">
      <c r="D1775" s="244" t="s">
        <v>17807</v>
      </c>
      <c r="E1775" s="339">
        <v>41396</v>
      </c>
      <c r="F1775" s="248">
        <f t="shared" si="62"/>
        <v>41427</v>
      </c>
    </row>
    <row r="1776" spans="4:6">
      <c r="D1776" s="244" t="s">
        <v>17963</v>
      </c>
      <c r="E1776" s="339">
        <v>41400</v>
      </c>
      <c r="F1776" s="248">
        <f t="shared" si="62"/>
        <v>41431</v>
      </c>
    </row>
    <row r="1777" spans="4:6">
      <c r="D1777" s="244" t="s">
        <v>17878</v>
      </c>
      <c r="E1777" s="339">
        <v>41397</v>
      </c>
      <c r="F1777" s="248">
        <f t="shared" si="62"/>
        <v>41428</v>
      </c>
    </row>
    <row r="1778" spans="4:6">
      <c r="D1778" s="244" t="s">
        <v>18352</v>
      </c>
      <c r="E1778" s="339">
        <v>41401</v>
      </c>
      <c r="F1778" s="248">
        <f t="shared" si="62"/>
        <v>41432</v>
      </c>
    </row>
    <row r="1779" spans="4:6">
      <c r="D1779" s="244" t="s">
        <v>17882</v>
      </c>
      <c r="E1779" s="339">
        <v>41397</v>
      </c>
      <c r="F1779" s="248">
        <f t="shared" si="62"/>
        <v>41428</v>
      </c>
    </row>
    <row r="1780" spans="4:6">
      <c r="D1780" s="244" t="s">
        <v>18584</v>
      </c>
      <c r="E1780" s="339">
        <v>41404</v>
      </c>
      <c r="F1780" s="248">
        <f t="shared" si="62"/>
        <v>41435</v>
      </c>
    </row>
    <row r="1781" spans="4:6">
      <c r="D1781" s="244" t="s">
        <v>18587</v>
      </c>
      <c r="E1781" s="339">
        <v>41404</v>
      </c>
      <c r="F1781" s="248">
        <f t="shared" si="62"/>
        <v>41435</v>
      </c>
    </row>
    <row r="1782" spans="4:6">
      <c r="D1782" s="244" t="s">
        <v>18590</v>
      </c>
      <c r="E1782" s="339">
        <v>41407</v>
      </c>
      <c r="F1782" s="248">
        <f t="shared" si="62"/>
        <v>41438</v>
      </c>
    </row>
    <row r="1783" spans="4:6">
      <c r="D1783" s="244" t="s">
        <v>18593</v>
      </c>
      <c r="E1783" s="339">
        <v>41404</v>
      </c>
      <c r="F1783" s="248">
        <f t="shared" si="62"/>
        <v>41435</v>
      </c>
    </row>
    <row r="1784" spans="4:6">
      <c r="D1784" s="244" t="s">
        <v>18596</v>
      </c>
      <c r="E1784" s="339">
        <v>41408</v>
      </c>
      <c r="F1784" s="248">
        <f t="shared" si="62"/>
        <v>41439</v>
      </c>
    </row>
    <row r="1785" spans="4:6">
      <c r="D1785" s="244" t="s">
        <v>18599</v>
      </c>
      <c r="E1785" s="339">
        <v>41404</v>
      </c>
      <c r="F1785" s="248">
        <f t="shared" si="62"/>
        <v>41435</v>
      </c>
    </row>
    <row r="1786" spans="4:6">
      <c r="D1786" s="244" t="s">
        <v>18604</v>
      </c>
      <c r="E1786" s="339">
        <v>41407</v>
      </c>
      <c r="F1786" s="248">
        <f t="shared" si="62"/>
        <v>41438</v>
      </c>
    </row>
    <row r="1787" spans="4:6">
      <c r="D1787" s="244" t="s">
        <v>18703</v>
      </c>
      <c r="E1787" s="339">
        <v>41408</v>
      </c>
      <c r="F1787" s="248">
        <f t="shared" si="62"/>
        <v>41439</v>
      </c>
    </row>
    <row r="1788" spans="4:6">
      <c r="D1788" s="244" t="s">
        <v>18706</v>
      </c>
      <c r="E1788" s="339">
        <v>41408</v>
      </c>
      <c r="F1788" s="248">
        <f t="shared" si="62"/>
        <v>41439</v>
      </c>
    </row>
    <row r="1789" spans="4:6">
      <c r="D1789" s="244" t="s">
        <v>18709</v>
      </c>
      <c r="E1789" s="339">
        <v>41408</v>
      </c>
      <c r="F1789" s="248">
        <f t="shared" si="62"/>
        <v>41439</v>
      </c>
    </row>
    <row r="1790" spans="4:6">
      <c r="D1790" s="244" t="s">
        <v>18721</v>
      </c>
      <c r="E1790" s="339">
        <v>41409</v>
      </c>
      <c r="F1790" s="248">
        <f t="shared" si="62"/>
        <v>41440</v>
      </c>
    </row>
    <row r="1791" spans="4:6">
      <c r="D1791" s="244" t="s">
        <v>19452</v>
      </c>
      <c r="E1791" s="339">
        <v>41422</v>
      </c>
      <c r="F1791" s="248">
        <f t="shared" si="62"/>
        <v>41453</v>
      </c>
    </row>
    <row r="1792" spans="4:6">
      <c r="D1792" s="244" t="s">
        <v>19455</v>
      </c>
      <c r="E1792" s="339">
        <v>41423</v>
      </c>
      <c r="F1792" s="248">
        <f t="shared" si="62"/>
        <v>41454</v>
      </c>
    </row>
    <row r="1793" spans="4:6">
      <c r="D1793" s="244" t="s">
        <v>19442</v>
      </c>
      <c r="E1793" s="339">
        <v>41422</v>
      </c>
      <c r="F1793" s="248">
        <f t="shared" si="62"/>
        <v>41453</v>
      </c>
    </row>
    <row r="1794" spans="4:6">
      <c r="D1794" s="244" t="s">
        <v>19445</v>
      </c>
      <c r="E1794" s="339">
        <v>41423</v>
      </c>
      <c r="F1794" s="248">
        <f t="shared" si="62"/>
        <v>41454</v>
      </c>
    </row>
    <row r="1795" spans="4:6">
      <c r="D1795" s="244" t="s">
        <v>19449</v>
      </c>
      <c r="E1795" s="339">
        <v>41423</v>
      </c>
      <c r="F1795" s="248">
        <f t="shared" si="62"/>
        <v>41454</v>
      </c>
    </row>
    <row r="1796" spans="4:6">
      <c r="D1796" s="244" t="s">
        <v>19471</v>
      </c>
      <c r="E1796" s="339">
        <v>41422</v>
      </c>
      <c r="F1796" s="248">
        <f t="shared" ref="F1796:F1859" si="63">E1796+31</f>
        <v>41453</v>
      </c>
    </row>
    <row r="1797" spans="4:6">
      <c r="D1797" s="244" t="s">
        <v>18329</v>
      </c>
      <c r="E1797" s="339">
        <v>41401</v>
      </c>
      <c r="F1797" s="248">
        <f t="shared" si="63"/>
        <v>41432</v>
      </c>
    </row>
    <row r="1798" spans="4:6">
      <c r="D1798" s="244" t="s">
        <v>19394</v>
      </c>
      <c r="E1798" s="339">
        <v>41422</v>
      </c>
      <c r="F1798" s="248">
        <f t="shared" si="63"/>
        <v>41453</v>
      </c>
    </row>
    <row r="1799" spans="4:6">
      <c r="D1799" s="244" t="s">
        <v>19474</v>
      </c>
      <c r="E1799" s="339">
        <v>41422</v>
      </c>
      <c r="F1799" s="248">
        <f t="shared" si="63"/>
        <v>41453</v>
      </c>
    </row>
    <row r="1800" spans="4:6">
      <c r="D1800" s="244" t="s">
        <v>19346</v>
      </c>
      <c r="E1800" s="339">
        <v>41417</v>
      </c>
      <c r="F1800" s="248">
        <f t="shared" si="63"/>
        <v>41448</v>
      </c>
    </row>
    <row r="1801" spans="4:6">
      <c r="D1801" s="244" t="s">
        <v>18763</v>
      </c>
      <c r="E1801" s="339">
        <v>41414</v>
      </c>
      <c r="F1801" s="248">
        <f t="shared" si="63"/>
        <v>41445</v>
      </c>
    </row>
    <row r="1802" spans="4:6">
      <c r="D1802" s="244" t="s">
        <v>19153</v>
      </c>
      <c r="E1802" s="339">
        <v>41414</v>
      </c>
      <c r="F1802" s="248">
        <f t="shared" si="63"/>
        <v>41445</v>
      </c>
    </row>
    <row r="1803" spans="4:6">
      <c r="D1803" s="244" t="s">
        <v>19349</v>
      </c>
      <c r="E1803" s="339">
        <v>41418</v>
      </c>
      <c r="F1803" s="248">
        <f t="shared" si="63"/>
        <v>41449</v>
      </c>
    </row>
    <row r="1804" spans="4:6">
      <c r="D1804" s="244" t="s">
        <v>18700</v>
      </c>
      <c r="E1804" s="339">
        <v>41410</v>
      </c>
      <c r="F1804" s="248">
        <f t="shared" si="63"/>
        <v>41441</v>
      </c>
    </row>
    <row r="1805" spans="4:6">
      <c r="D1805" s="244" t="s">
        <v>19380</v>
      </c>
      <c r="E1805" s="339">
        <v>41421</v>
      </c>
      <c r="F1805" s="248">
        <f t="shared" si="63"/>
        <v>41452</v>
      </c>
    </row>
    <row r="1806" spans="4:6">
      <c r="D1806" s="244" t="s">
        <v>19384</v>
      </c>
      <c r="E1806" s="339">
        <v>41422</v>
      </c>
      <c r="F1806" s="248">
        <f t="shared" si="63"/>
        <v>41453</v>
      </c>
    </row>
    <row r="1807" spans="4:6">
      <c r="D1807" s="244" t="s">
        <v>19387</v>
      </c>
      <c r="E1807" s="339">
        <v>41421</v>
      </c>
      <c r="F1807" s="248">
        <f t="shared" si="63"/>
        <v>41452</v>
      </c>
    </row>
    <row r="1808" spans="4:6">
      <c r="D1808" s="244" t="s">
        <v>19390</v>
      </c>
      <c r="E1808" s="339">
        <v>41421</v>
      </c>
      <c r="F1808" s="248">
        <f t="shared" si="63"/>
        <v>41452</v>
      </c>
    </row>
    <row r="1809" spans="4:6">
      <c r="D1809" s="244" t="s">
        <v>19374</v>
      </c>
      <c r="E1809" s="339">
        <v>41421</v>
      </c>
      <c r="F1809" s="248">
        <f t="shared" si="63"/>
        <v>41452</v>
      </c>
    </row>
    <row r="1810" spans="4:6">
      <c r="D1810" s="244" t="s">
        <v>19477</v>
      </c>
      <c r="E1810" s="339">
        <v>41423</v>
      </c>
      <c r="F1810" s="248">
        <f t="shared" si="63"/>
        <v>41454</v>
      </c>
    </row>
    <row r="1811" spans="4:6">
      <c r="D1811" s="244" t="s">
        <v>18718</v>
      </c>
      <c r="E1811" s="339">
        <v>41409</v>
      </c>
      <c r="F1811" s="248">
        <f t="shared" si="63"/>
        <v>41440</v>
      </c>
    </row>
    <row r="1812" spans="4:6">
      <c r="D1812" s="244" t="s">
        <v>19253</v>
      </c>
      <c r="E1812" s="339">
        <v>41415</v>
      </c>
      <c r="F1812" s="248">
        <f t="shared" si="63"/>
        <v>41446</v>
      </c>
    </row>
    <row r="1813" spans="4:6">
      <c r="D1813" s="244" t="s">
        <v>18759</v>
      </c>
      <c r="E1813" s="339">
        <v>41411</v>
      </c>
      <c r="F1813" s="248">
        <f t="shared" si="63"/>
        <v>41442</v>
      </c>
    </row>
    <row r="1814" spans="4:6" ht="15.75" thickBot="1">
      <c r="D1814" s="337" t="s">
        <v>19326</v>
      </c>
      <c r="E1814" s="340">
        <v>41415</v>
      </c>
      <c r="F1814" s="248">
        <f t="shared" si="63"/>
        <v>41446</v>
      </c>
    </row>
    <row r="1815" spans="4:6">
      <c r="D1815" s="341" t="s">
        <v>19980</v>
      </c>
      <c r="E1815" s="347">
        <v>41450</v>
      </c>
      <c r="F1815" s="248">
        <f t="shared" si="63"/>
        <v>41481</v>
      </c>
    </row>
    <row r="1816" spans="4:6">
      <c r="D1816" s="342" t="s">
        <v>19806</v>
      </c>
      <c r="E1816" s="348">
        <v>41443</v>
      </c>
      <c r="F1816" s="248">
        <f t="shared" si="63"/>
        <v>41474</v>
      </c>
    </row>
    <row r="1817" spans="4:6">
      <c r="D1817" s="342" t="s">
        <v>19863</v>
      </c>
      <c r="E1817" s="348">
        <v>41444</v>
      </c>
      <c r="F1817" s="248">
        <f t="shared" si="63"/>
        <v>41475</v>
      </c>
    </row>
    <row r="1818" spans="4:6">
      <c r="D1818" s="342" t="s">
        <v>19885</v>
      </c>
      <c r="E1818" s="348">
        <v>41449</v>
      </c>
      <c r="F1818" s="248">
        <f t="shared" si="63"/>
        <v>41480</v>
      </c>
    </row>
    <row r="1819" spans="4:6">
      <c r="D1819" s="342" t="s">
        <v>20051</v>
      </c>
      <c r="E1819" s="348">
        <v>41450</v>
      </c>
      <c r="F1819" s="248">
        <f t="shared" si="63"/>
        <v>41481</v>
      </c>
    </row>
    <row r="1820" spans="4:6">
      <c r="D1820" s="342" t="s">
        <v>20054</v>
      </c>
      <c r="E1820" s="348">
        <v>41449</v>
      </c>
      <c r="F1820" s="248">
        <f t="shared" si="63"/>
        <v>41480</v>
      </c>
    </row>
    <row r="1821" spans="4:6">
      <c r="D1821" s="342" t="s">
        <v>19707</v>
      </c>
      <c r="E1821" s="348">
        <v>41437</v>
      </c>
      <c r="F1821" s="248">
        <f t="shared" si="63"/>
        <v>41468</v>
      </c>
    </row>
    <row r="1822" spans="4:6">
      <c r="D1822" s="342" t="s">
        <v>20075</v>
      </c>
      <c r="E1822" s="348">
        <v>41452</v>
      </c>
      <c r="F1822" s="248">
        <f t="shared" si="63"/>
        <v>41483</v>
      </c>
    </row>
    <row r="1823" spans="4:6">
      <c r="D1823" s="342" t="s">
        <v>20077</v>
      </c>
      <c r="E1823" s="348">
        <v>41452</v>
      </c>
      <c r="F1823" s="248">
        <f t="shared" si="63"/>
        <v>41483</v>
      </c>
    </row>
    <row r="1824" spans="4:6">
      <c r="D1824" s="342" t="s">
        <v>19558</v>
      </c>
      <c r="E1824" s="348">
        <v>41431</v>
      </c>
      <c r="F1824" s="248">
        <f t="shared" si="63"/>
        <v>41462</v>
      </c>
    </row>
    <row r="1825" spans="4:6">
      <c r="D1825" s="342" t="s">
        <v>19561</v>
      </c>
      <c r="E1825" s="348">
        <v>41429</v>
      </c>
      <c r="F1825" s="248">
        <f t="shared" si="63"/>
        <v>41460</v>
      </c>
    </row>
    <row r="1826" spans="4:6">
      <c r="D1826" s="342" t="s">
        <v>19711</v>
      </c>
      <c r="E1826" s="348">
        <v>41436</v>
      </c>
      <c r="F1826" s="248">
        <f t="shared" si="63"/>
        <v>41467</v>
      </c>
    </row>
    <row r="1827" spans="4:6">
      <c r="D1827" s="342" t="s">
        <v>20059</v>
      </c>
      <c r="E1827" s="348">
        <v>41452</v>
      </c>
      <c r="F1827" s="248">
        <f t="shared" si="63"/>
        <v>41483</v>
      </c>
    </row>
    <row r="1828" spans="4:6">
      <c r="D1828" s="342" t="s">
        <v>20057</v>
      </c>
      <c r="E1828" s="348">
        <v>41452</v>
      </c>
      <c r="F1828" s="248">
        <f t="shared" si="63"/>
        <v>41483</v>
      </c>
    </row>
    <row r="1829" spans="4:6">
      <c r="D1829" s="342" t="s">
        <v>19887</v>
      </c>
      <c r="E1829" s="348">
        <v>41449</v>
      </c>
      <c r="F1829" s="248">
        <f t="shared" si="63"/>
        <v>41480</v>
      </c>
    </row>
    <row r="1830" spans="4:6">
      <c r="D1830" s="342" t="s">
        <v>20063</v>
      </c>
      <c r="E1830" s="348">
        <v>41452</v>
      </c>
      <c r="F1830" s="248">
        <f t="shared" si="63"/>
        <v>41483</v>
      </c>
    </row>
    <row r="1831" spans="4:6">
      <c r="D1831" s="342" t="s">
        <v>19987</v>
      </c>
      <c r="E1831" s="348">
        <v>41453</v>
      </c>
      <c r="F1831" s="248">
        <f t="shared" si="63"/>
        <v>41484</v>
      </c>
    </row>
    <row r="1832" spans="4:6">
      <c r="D1832" s="342" t="s">
        <v>19989</v>
      </c>
      <c r="E1832" s="348">
        <v>41452</v>
      </c>
      <c r="F1832" s="248">
        <f t="shared" si="63"/>
        <v>41483</v>
      </c>
    </row>
    <row r="1833" spans="4:6">
      <c r="D1833" s="342" t="s">
        <v>19992</v>
      </c>
      <c r="E1833" s="348">
        <v>41453</v>
      </c>
      <c r="F1833" s="248">
        <f t="shared" si="63"/>
        <v>41484</v>
      </c>
    </row>
    <row r="1834" spans="4:6">
      <c r="D1834" s="342" t="s">
        <v>19840</v>
      </c>
      <c r="E1834" s="348">
        <v>41444</v>
      </c>
      <c r="F1834" s="248">
        <f t="shared" si="63"/>
        <v>41475</v>
      </c>
    </row>
    <row r="1835" spans="4:6">
      <c r="D1835" s="342" t="s">
        <v>20033</v>
      </c>
      <c r="E1835" s="348">
        <v>41452</v>
      </c>
      <c r="F1835" s="248">
        <f t="shared" si="63"/>
        <v>41483</v>
      </c>
    </row>
    <row r="1836" spans="4:6">
      <c r="D1836" s="342" t="s">
        <v>20176</v>
      </c>
      <c r="E1836" s="348">
        <v>41453</v>
      </c>
      <c r="F1836" s="248">
        <f t="shared" si="63"/>
        <v>41484</v>
      </c>
    </row>
    <row r="1837" spans="4:6">
      <c r="D1837" s="342" t="s">
        <v>20157</v>
      </c>
      <c r="E1837" s="348">
        <v>41453</v>
      </c>
      <c r="F1837" s="248">
        <f t="shared" si="63"/>
        <v>41484</v>
      </c>
    </row>
    <row r="1838" spans="4:6">
      <c r="D1838" s="342" t="s">
        <v>19639</v>
      </c>
      <c r="E1838" s="348">
        <v>41435</v>
      </c>
      <c r="F1838" s="248">
        <f t="shared" si="63"/>
        <v>41466</v>
      </c>
    </row>
    <row r="1839" spans="4:6">
      <c r="D1839" s="342" t="s">
        <v>19803</v>
      </c>
      <c r="E1839" s="348">
        <v>41444</v>
      </c>
      <c r="F1839" s="248">
        <f t="shared" si="63"/>
        <v>41475</v>
      </c>
    </row>
    <row r="1840" spans="4:6">
      <c r="D1840" s="342" t="s">
        <v>19855</v>
      </c>
      <c r="E1840" s="348">
        <v>41446</v>
      </c>
      <c r="F1840" s="248">
        <f t="shared" si="63"/>
        <v>41477</v>
      </c>
    </row>
    <row r="1841" spans="4:6">
      <c r="D1841" s="342" t="s">
        <v>19860</v>
      </c>
      <c r="E1841" s="348">
        <v>41445</v>
      </c>
      <c r="F1841" s="248">
        <f t="shared" si="63"/>
        <v>41476</v>
      </c>
    </row>
    <row r="1842" spans="4:6">
      <c r="D1842" s="342" t="s">
        <v>20029</v>
      </c>
      <c r="E1842" s="348">
        <v>41453</v>
      </c>
      <c r="F1842" s="248">
        <f t="shared" si="63"/>
        <v>41484</v>
      </c>
    </row>
    <row r="1843" spans="4:6">
      <c r="D1843" s="342" t="s">
        <v>20031</v>
      </c>
      <c r="E1843" s="348">
        <v>41453</v>
      </c>
      <c r="F1843" s="248">
        <f t="shared" si="63"/>
        <v>41484</v>
      </c>
    </row>
    <row r="1844" spans="4:6">
      <c r="D1844" s="342" t="s">
        <v>20161</v>
      </c>
      <c r="E1844" s="348">
        <v>41453</v>
      </c>
      <c r="F1844" s="248">
        <f t="shared" si="63"/>
        <v>41484</v>
      </c>
    </row>
    <row r="1845" spans="4:6">
      <c r="D1845" s="342" t="s">
        <v>19676</v>
      </c>
      <c r="E1845" s="348">
        <v>41438</v>
      </c>
      <c r="F1845" s="248">
        <f t="shared" si="63"/>
        <v>41469</v>
      </c>
    </row>
    <row r="1846" spans="4:6">
      <c r="D1846" s="342" t="s">
        <v>19679</v>
      </c>
      <c r="E1846" s="348">
        <v>41436</v>
      </c>
      <c r="F1846" s="248">
        <f t="shared" si="63"/>
        <v>41467</v>
      </c>
    </row>
    <row r="1847" spans="4:6">
      <c r="D1847" s="342" t="s">
        <v>19683</v>
      </c>
      <c r="E1847" s="348">
        <v>41437</v>
      </c>
      <c r="F1847" s="248">
        <f t="shared" si="63"/>
        <v>41468</v>
      </c>
    </row>
    <row r="1848" spans="4:6">
      <c r="D1848" s="342" t="s">
        <v>19686</v>
      </c>
      <c r="E1848" s="348">
        <v>41437</v>
      </c>
      <c r="F1848" s="248">
        <f t="shared" si="63"/>
        <v>41468</v>
      </c>
    </row>
    <row r="1849" spans="4:6">
      <c r="D1849" s="342" t="s">
        <v>19689</v>
      </c>
      <c r="E1849" s="348">
        <v>41436</v>
      </c>
      <c r="F1849" s="248">
        <f t="shared" si="63"/>
        <v>41467</v>
      </c>
    </row>
    <row r="1850" spans="4:6">
      <c r="D1850" s="342" t="s">
        <v>19740</v>
      </c>
      <c r="E1850" s="348">
        <v>41438</v>
      </c>
      <c r="F1850" s="248">
        <f t="shared" si="63"/>
        <v>41469</v>
      </c>
    </row>
    <row r="1851" spans="4:6">
      <c r="D1851" s="342" t="s">
        <v>19743</v>
      </c>
      <c r="E1851" s="348">
        <v>41445</v>
      </c>
      <c r="F1851" s="248">
        <f t="shared" si="63"/>
        <v>41476</v>
      </c>
    </row>
    <row r="1852" spans="4:6">
      <c r="D1852" s="342" t="s">
        <v>20173</v>
      </c>
      <c r="E1852" s="348">
        <v>41453</v>
      </c>
      <c r="F1852" s="248">
        <f t="shared" si="63"/>
        <v>41484</v>
      </c>
    </row>
    <row r="1853" spans="4:6">
      <c r="D1853" s="342" t="s">
        <v>19781</v>
      </c>
      <c r="E1853" s="348">
        <v>41439</v>
      </c>
      <c r="F1853" s="248">
        <f t="shared" si="63"/>
        <v>41470</v>
      </c>
    </row>
    <row r="1854" spans="4:6">
      <c r="D1854" s="342" t="s">
        <v>19809</v>
      </c>
      <c r="E1854" s="348">
        <v>41443</v>
      </c>
      <c r="F1854" s="248">
        <f t="shared" si="63"/>
        <v>41474</v>
      </c>
    </row>
    <row r="1855" spans="4:6">
      <c r="D1855" s="342" t="s">
        <v>20182</v>
      </c>
      <c r="E1855" s="348">
        <v>41453</v>
      </c>
      <c r="F1855" s="248">
        <f t="shared" si="63"/>
        <v>41484</v>
      </c>
    </row>
    <row r="1856" spans="4:6">
      <c r="D1856" s="342" t="s">
        <v>19745</v>
      </c>
      <c r="E1856" s="348">
        <v>41443</v>
      </c>
      <c r="F1856" s="248">
        <f t="shared" si="63"/>
        <v>41474</v>
      </c>
    </row>
    <row r="1857" spans="4:6">
      <c r="D1857" s="342" t="s">
        <v>19701</v>
      </c>
      <c r="E1857" s="348">
        <v>41438</v>
      </c>
      <c r="F1857" s="248">
        <f t="shared" si="63"/>
        <v>41469</v>
      </c>
    </row>
    <row r="1858" spans="4:6">
      <c r="D1858" s="342" t="s">
        <v>19703</v>
      </c>
      <c r="E1858" s="348">
        <v>41437</v>
      </c>
      <c r="F1858" s="248">
        <f t="shared" si="63"/>
        <v>41468</v>
      </c>
    </row>
    <row r="1859" spans="4:6">
      <c r="D1859" s="342" t="s">
        <v>19625</v>
      </c>
      <c r="E1859" s="348">
        <v>41436</v>
      </c>
      <c r="F1859" s="248">
        <f t="shared" si="63"/>
        <v>41467</v>
      </c>
    </row>
    <row r="1860" spans="4:6">
      <c r="D1860" s="342" t="s">
        <v>19867</v>
      </c>
      <c r="E1860" s="348">
        <v>41444</v>
      </c>
      <c r="F1860" s="248">
        <f t="shared" ref="F1860:F1923" si="64">E1860+31</f>
        <v>41475</v>
      </c>
    </row>
    <row r="1861" spans="4:6">
      <c r="D1861" s="342" t="s">
        <v>19870</v>
      </c>
      <c r="E1861" s="348">
        <v>41446</v>
      </c>
      <c r="F1861" s="248">
        <f t="shared" si="64"/>
        <v>41477</v>
      </c>
    </row>
    <row r="1862" spans="4:6">
      <c r="D1862" s="342" t="s">
        <v>20185</v>
      </c>
      <c r="E1862" s="348">
        <v>41453</v>
      </c>
      <c r="F1862" s="248">
        <f t="shared" si="64"/>
        <v>41484</v>
      </c>
    </row>
    <row r="1863" spans="4:6">
      <c r="D1863" s="342" t="s">
        <v>19873</v>
      </c>
      <c r="E1863" s="348">
        <v>41446</v>
      </c>
      <c r="F1863" s="248">
        <f t="shared" si="64"/>
        <v>41477</v>
      </c>
    </row>
    <row r="1864" spans="4:6">
      <c r="D1864" s="342" t="s">
        <v>19748</v>
      </c>
      <c r="E1864" s="348">
        <v>41438</v>
      </c>
      <c r="F1864" s="248">
        <f t="shared" si="64"/>
        <v>41469</v>
      </c>
    </row>
    <row r="1865" spans="4:6">
      <c r="D1865" s="342" t="s">
        <v>18672</v>
      </c>
      <c r="E1865" s="348">
        <v>41429</v>
      </c>
      <c r="F1865" s="248">
        <f t="shared" si="64"/>
        <v>41460</v>
      </c>
    </row>
    <row r="1866" spans="4:6">
      <c r="D1866" s="342" t="s">
        <v>19369</v>
      </c>
      <c r="E1866" s="348">
        <v>41428</v>
      </c>
      <c r="F1866" s="248">
        <f t="shared" si="64"/>
        <v>41459</v>
      </c>
    </row>
    <row r="1867" spans="4:6">
      <c r="D1867" s="342" t="s">
        <v>20129</v>
      </c>
      <c r="E1867" s="348">
        <v>41453</v>
      </c>
      <c r="F1867" s="248">
        <f t="shared" si="64"/>
        <v>41484</v>
      </c>
    </row>
    <row r="1868" spans="4:6">
      <c r="D1868" s="342" t="s">
        <v>18694</v>
      </c>
      <c r="E1868" s="348">
        <v>41429</v>
      </c>
      <c r="F1868" s="248">
        <f t="shared" si="64"/>
        <v>41460</v>
      </c>
    </row>
    <row r="1869" spans="4:6">
      <c r="D1869" s="342" t="s">
        <v>19464</v>
      </c>
      <c r="E1869" s="348">
        <v>41428</v>
      </c>
      <c r="F1869" s="248">
        <f t="shared" si="64"/>
        <v>41459</v>
      </c>
    </row>
    <row r="1870" spans="4:6">
      <c r="D1870" s="342" t="s">
        <v>19956</v>
      </c>
      <c r="E1870" s="348">
        <v>41452</v>
      </c>
      <c r="F1870" s="248">
        <f t="shared" si="64"/>
        <v>41483</v>
      </c>
    </row>
    <row r="1871" spans="4:6">
      <c r="D1871" s="342" t="s">
        <v>19844</v>
      </c>
      <c r="E1871" s="348">
        <v>41449</v>
      </c>
      <c r="F1871" s="248">
        <f t="shared" si="64"/>
        <v>41480</v>
      </c>
    </row>
    <row r="1872" spans="4:6">
      <c r="D1872" s="342" t="s">
        <v>19847</v>
      </c>
      <c r="E1872" s="348">
        <v>41444</v>
      </c>
      <c r="F1872" s="248">
        <f t="shared" si="64"/>
        <v>41475</v>
      </c>
    </row>
    <row r="1873" spans="4:6">
      <c r="D1873" s="342" t="s">
        <v>19736</v>
      </c>
      <c r="E1873" s="348">
        <v>41443</v>
      </c>
      <c r="F1873" s="248">
        <f t="shared" si="64"/>
        <v>41474</v>
      </c>
    </row>
    <row r="1874" spans="4:6">
      <c r="D1874" s="342" t="s">
        <v>19850</v>
      </c>
      <c r="E1874" s="348">
        <v>41446</v>
      </c>
      <c r="F1874" s="248">
        <f t="shared" si="64"/>
        <v>41477</v>
      </c>
    </row>
    <row r="1875" spans="4:6">
      <c r="D1875" s="342" t="s">
        <v>19738</v>
      </c>
      <c r="E1875" s="348">
        <v>41444</v>
      </c>
      <c r="F1875" s="248">
        <f t="shared" si="64"/>
        <v>41475</v>
      </c>
    </row>
    <row r="1876" spans="4:6">
      <c r="D1876" s="342" t="s">
        <v>19801</v>
      </c>
      <c r="E1876" s="348">
        <v>41444</v>
      </c>
      <c r="F1876" s="248">
        <f t="shared" si="64"/>
        <v>41475</v>
      </c>
    </row>
    <row r="1877" spans="4:6">
      <c r="D1877" s="342" t="s">
        <v>20097</v>
      </c>
      <c r="E1877" s="348">
        <v>41452</v>
      </c>
      <c r="F1877" s="248">
        <f t="shared" si="64"/>
        <v>41483</v>
      </c>
    </row>
    <row r="1878" spans="4:6">
      <c r="D1878" s="342" t="s">
        <v>19666</v>
      </c>
      <c r="E1878" s="348">
        <v>41436</v>
      </c>
      <c r="F1878" s="248">
        <f t="shared" si="64"/>
        <v>41467</v>
      </c>
    </row>
    <row r="1879" spans="4:6">
      <c r="D1879" s="342" t="s">
        <v>19663</v>
      </c>
      <c r="E1879" s="348">
        <v>41436</v>
      </c>
      <c r="F1879" s="248">
        <f t="shared" si="64"/>
        <v>41467</v>
      </c>
    </row>
    <row r="1880" spans="4:6">
      <c r="D1880" s="342" t="s">
        <v>19967</v>
      </c>
      <c r="E1880" s="348">
        <v>41450</v>
      </c>
      <c r="F1880" s="248">
        <f t="shared" si="64"/>
        <v>41481</v>
      </c>
    </row>
    <row r="1881" spans="4:6">
      <c r="D1881" s="342" t="s">
        <v>19814</v>
      </c>
      <c r="E1881" s="348">
        <v>41443</v>
      </c>
      <c r="F1881" s="248">
        <f t="shared" si="64"/>
        <v>41474</v>
      </c>
    </row>
    <row r="1882" spans="4:6">
      <c r="D1882" s="342" t="s">
        <v>19750</v>
      </c>
      <c r="E1882" s="348">
        <v>41439</v>
      </c>
      <c r="F1882" s="248">
        <f t="shared" si="64"/>
        <v>41470</v>
      </c>
    </row>
    <row r="1883" spans="4:6">
      <c r="D1883" s="342" t="s">
        <v>20037</v>
      </c>
      <c r="E1883" s="348">
        <v>41452</v>
      </c>
      <c r="F1883" s="248">
        <f t="shared" si="64"/>
        <v>41483</v>
      </c>
    </row>
    <row r="1884" spans="4:6">
      <c r="D1884" s="342" t="s">
        <v>19876</v>
      </c>
      <c r="E1884" s="348">
        <v>41449</v>
      </c>
      <c r="F1884" s="248">
        <f t="shared" si="64"/>
        <v>41480</v>
      </c>
    </row>
    <row r="1885" spans="4:6">
      <c r="D1885" s="342" t="s">
        <v>20039</v>
      </c>
      <c r="E1885" s="348">
        <v>41452</v>
      </c>
      <c r="F1885" s="248">
        <f t="shared" si="64"/>
        <v>41483</v>
      </c>
    </row>
    <row r="1886" spans="4:6">
      <c r="D1886" s="342" t="s">
        <v>19879</v>
      </c>
      <c r="E1886" s="348">
        <v>41445</v>
      </c>
      <c r="F1886" s="248">
        <f t="shared" si="64"/>
        <v>41476</v>
      </c>
    </row>
    <row r="1887" spans="4:6">
      <c r="D1887" s="342" t="s">
        <v>19882</v>
      </c>
      <c r="E1887" s="348">
        <v>41444</v>
      </c>
      <c r="F1887" s="248">
        <f t="shared" si="64"/>
        <v>41475</v>
      </c>
    </row>
    <row r="1888" spans="4:6">
      <c r="D1888" s="342" t="s">
        <v>20196</v>
      </c>
      <c r="E1888" s="348">
        <v>41453</v>
      </c>
      <c r="F1888" s="248">
        <f t="shared" si="64"/>
        <v>41484</v>
      </c>
    </row>
    <row r="1889" spans="4:6">
      <c r="D1889" s="342" t="s">
        <v>20073</v>
      </c>
      <c r="E1889" s="348">
        <v>41452</v>
      </c>
      <c r="F1889" s="248">
        <f t="shared" si="64"/>
        <v>41483</v>
      </c>
    </row>
    <row r="1890" spans="4:6">
      <c r="D1890" s="342" t="s">
        <v>19651</v>
      </c>
      <c r="E1890" s="348">
        <v>41437</v>
      </c>
      <c r="F1890" s="248">
        <f t="shared" si="64"/>
        <v>41468</v>
      </c>
    </row>
    <row r="1891" spans="4:6">
      <c r="D1891" s="342" t="s">
        <v>19965</v>
      </c>
      <c r="E1891" s="348">
        <v>41453</v>
      </c>
      <c r="F1891" s="248">
        <f t="shared" si="64"/>
        <v>41484</v>
      </c>
    </row>
    <row r="1892" spans="4:6">
      <c r="D1892" s="342" t="s">
        <v>19367</v>
      </c>
      <c r="E1892" s="348">
        <v>41429</v>
      </c>
      <c r="F1892" s="248">
        <f t="shared" si="64"/>
        <v>41460</v>
      </c>
    </row>
    <row r="1893" spans="4:6">
      <c r="D1893" s="342" t="s">
        <v>19962</v>
      </c>
      <c r="E1893" s="348">
        <v>41449</v>
      </c>
      <c r="F1893" s="248">
        <f t="shared" si="64"/>
        <v>41480</v>
      </c>
    </row>
    <row r="1894" spans="4:6">
      <c r="D1894" s="342" t="s">
        <v>19734</v>
      </c>
      <c r="E1894" s="348">
        <v>41439</v>
      </c>
      <c r="F1894" s="248">
        <f t="shared" si="64"/>
        <v>41470</v>
      </c>
    </row>
    <row r="1895" spans="4:6">
      <c r="D1895" s="342" t="s">
        <v>19517</v>
      </c>
      <c r="E1895" s="348">
        <v>41431</v>
      </c>
      <c r="F1895" s="248">
        <f t="shared" si="64"/>
        <v>41462</v>
      </c>
    </row>
    <row r="1896" spans="4:6">
      <c r="D1896" s="342" t="s">
        <v>19440</v>
      </c>
      <c r="E1896" s="348">
        <v>41436</v>
      </c>
      <c r="F1896" s="248">
        <f t="shared" si="64"/>
        <v>41467</v>
      </c>
    </row>
    <row r="1897" spans="4:6">
      <c r="D1897" s="342" t="s">
        <v>19432</v>
      </c>
      <c r="E1897" s="348">
        <v>41429</v>
      </c>
      <c r="F1897" s="248">
        <f t="shared" si="64"/>
        <v>41460</v>
      </c>
    </row>
    <row r="1898" spans="4:6">
      <c r="D1898" s="342" t="s">
        <v>19617</v>
      </c>
      <c r="E1898" s="348">
        <v>41432</v>
      </c>
      <c r="F1898" s="248">
        <f t="shared" si="64"/>
        <v>41463</v>
      </c>
    </row>
    <row r="1899" spans="4:6">
      <c r="D1899" s="342" t="s">
        <v>19513</v>
      </c>
      <c r="E1899" s="348">
        <v>41431</v>
      </c>
      <c r="F1899" s="248">
        <f t="shared" si="64"/>
        <v>41462</v>
      </c>
    </row>
    <row r="1900" spans="4:6">
      <c r="D1900" s="342" t="s">
        <v>19613</v>
      </c>
      <c r="E1900" s="348">
        <v>41432</v>
      </c>
      <c r="F1900" s="248">
        <f t="shared" si="64"/>
        <v>41463</v>
      </c>
    </row>
    <row r="1901" spans="4:6">
      <c r="D1901" s="342" t="s">
        <v>19510</v>
      </c>
      <c r="E1901" s="348">
        <v>41429</v>
      </c>
      <c r="F1901" s="248">
        <f t="shared" si="64"/>
        <v>41460</v>
      </c>
    </row>
    <row r="1902" spans="4:6">
      <c r="D1902" s="342" t="s">
        <v>19611</v>
      </c>
      <c r="E1902" s="348">
        <v>41439</v>
      </c>
      <c r="F1902" s="248">
        <f t="shared" si="64"/>
        <v>41470</v>
      </c>
    </row>
    <row r="1903" spans="4:6">
      <c r="D1903" s="342" t="s">
        <v>19507</v>
      </c>
      <c r="E1903" s="348">
        <v>41430</v>
      </c>
      <c r="F1903" s="248">
        <f t="shared" si="64"/>
        <v>41461</v>
      </c>
    </row>
    <row r="1904" spans="4:6">
      <c r="D1904" s="342" t="s">
        <v>19424</v>
      </c>
      <c r="E1904" s="348">
        <v>41431</v>
      </c>
      <c r="F1904" s="248">
        <f t="shared" si="64"/>
        <v>41462</v>
      </c>
    </row>
    <row r="1905" spans="4:6">
      <c r="D1905" s="342" t="s">
        <v>19669</v>
      </c>
      <c r="E1905" s="348">
        <v>41437</v>
      </c>
      <c r="F1905" s="248">
        <f t="shared" si="64"/>
        <v>41468</v>
      </c>
    </row>
    <row r="1906" spans="4:6">
      <c r="D1906" s="342" t="s">
        <v>19504</v>
      </c>
      <c r="E1906" s="348">
        <v>41428</v>
      </c>
      <c r="F1906" s="248">
        <f t="shared" si="64"/>
        <v>41459</v>
      </c>
    </row>
    <row r="1907" spans="4:6">
      <c r="D1907" s="342" t="s">
        <v>19729</v>
      </c>
      <c r="E1907" s="348">
        <v>41438</v>
      </c>
      <c r="F1907" s="248">
        <f t="shared" si="64"/>
        <v>41469</v>
      </c>
    </row>
    <row r="1908" spans="4:6">
      <c r="D1908" s="342" t="s">
        <v>19660</v>
      </c>
      <c r="E1908" s="348">
        <v>41437</v>
      </c>
      <c r="F1908" s="248">
        <f t="shared" si="64"/>
        <v>41468</v>
      </c>
    </row>
    <row r="1909" spans="4:6" ht="15.75" thickBot="1">
      <c r="D1909" s="343" t="s">
        <v>20133</v>
      </c>
      <c r="E1909" s="349">
        <v>41453</v>
      </c>
      <c r="F1909" s="248">
        <f t="shared" si="64"/>
        <v>41484</v>
      </c>
    </row>
    <row r="1910" spans="4:6">
      <c r="D1910" t="s">
        <v>20144</v>
      </c>
      <c r="E1910" s="27">
        <v>41453</v>
      </c>
      <c r="F1910" s="248">
        <f t="shared" si="64"/>
        <v>41484</v>
      </c>
    </row>
    <row r="1911" spans="4:6">
      <c r="D1911" t="s">
        <v>19673</v>
      </c>
      <c r="E1911" s="27">
        <v>41453</v>
      </c>
      <c r="F1911" s="248">
        <f t="shared" si="64"/>
        <v>41484</v>
      </c>
    </row>
    <row r="1912" spans="4:6">
      <c r="D1912" t="s">
        <v>19994</v>
      </c>
      <c r="E1912" s="27">
        <v>41452</v>
      </c>
      <c r="F1912" s="248">
        <f t="shared" si="64"/>
        <v>41483</v>
      </c>
    </row>
    <row r="1913" spans="4:6">
      <c r="D1913" t="s">
        <v>19999</v>
      </c>
      <c r="E1913" s="27">
        <v>41452</v>
      </c>
      <c r="F1913" s="248">
        <f t="shared" si="64"/>
        <v>41483</v>
      </c>
    </row>
    <row r="1914" spans="4:6">
      <c r="D1914" t="s">
        <v>20003</v>
      </c>
      <c r="E1914" s="27">
        <v>41452</v>
      </c>
      <c r="F1914" s="248">
        <f t="shared" si="64"/>
        <v>41483</v>
      </c>
    </row>
    <row r="1915" spans="4:6">
      <c r="D1915" t="s">
        <v>19733</v>
      </c>
      <c r="E1915" s="27">
        <v>41452</v>
      </c>
      <c r="F1915" s="248">
        <f t="shared" si="64"/>
        <v>41483</v>
      </c>
    </row>
    <row r="1916" spans="4:6">
      <c r="D1916" t="s">
        <v>20148</v>
      </c>
      <c r="E1916" s="27">
        <v>41452</v>
      </c>
      <c r="F1916" s="248">
        <f t="shared" si="64"/>
        <v>41483</v>
      </c>
    </row>
    <row r="1917" spans="4:6">
      <c r="D1917" t="s">
        <v>20008</v>
      </c>
      <c r="E1917" s="27">
        <v>41452</v>
      </c>
      <c r="F1917" s="248">
        <f t="shared" si="64"/>
        <v>41483</v>
      </c>
    </row>
    <row r="1918" spans="4:6">
      <c r="D1918" t="s">
        <v>20011</v>
      </c>
      <c r="E1918" s="27">
        <v>41450</v>
      </c>
      <c r="F1918" s="248">
        <f t="shared" si="64"/>
        <v>41481</v>
      </c>
    </row>
    <row r="1919" spans="4:6">
      <c r="D1919" t="s">
        <v>20151</v>
      </c>
      <c r="E1919" s="27">
        <v>41453</v>
      </c>
      <c r="F1919" s="248">
        <f t="shared" si="64"/>
        <v>41484</v>
      </c>
    </row>
    <row r="1920" spans="4:6">
      <c r="D1920" t="s">
        <v>20154</v>
      </c>
      <c r="E1920" s="55">
        <v>41453</v>
      </c>
      <c r="F1920" s="248">
        <f t="shared" si="64"/>
        <v>41484</v>
      </c>
    </row>
    <row r="1921" spans="4:6" ht="15.75" thickBot="1">
      <c r="D1921" s="30" t="s">
        <v>18621</v>
      </c>
      <c r="E1921" s="55">
        <v>41414</v>
      </c>
      <c r="F1921" s="350">
        <f t="shared" si="64"/>
        <v>41445</v>
      </c>
    </row>
    <row r="1922" spans="4:6">
      <c r="D1922" s="237" t="s">
        <v>20230</v>
      </c>
      <c r="E1922" s="338">
        <v>41457</v>
      </c>
      <c r="F1922" s="350">
        <f t="shared" si="64"/>
        <v>41488</v>
      </c>
    </row>
    <row r="1923" spans="4:6">
      <c r="D1923" s="244" t="s">
        <v>15620</v>
      </c>
      <c r="E1923" s="339">
        <v>41456</v>
      </c>
      <c r="F1923" s="350">
        <f t="shared" si="64"/>
        <v>41487</v>
      </c>
    </row>
    <row r="1924" spans="4:6">
      <c r="D1924" s="244" t="s">
        <v>20443</v>
      </c>
      <c r="E1924" s="339">
        <v>41480</v>
      </c>
      <c r="F1924" s="350">
        <f t="shared" ref="F1924:F1954" si="65">E1924+31</f>
        <v>41511</v>
      </c>
    </row>
    <row r="1925" spans="4:6">
      <c r="D1925" s="244" t="s">
        <v>20445</v>
      </c>
      <c r="E1925" s="339">
        <v>41479</v>
      </c>
      <c r="F1925" s="350">
        <f t="shared" si="65"/>
        <v>41510</v>
      </c>
    </row>
    <row r="1926" spans="4:6">
      <c r="D1926" s="244" t="s">
        <v>20449</v>
      </c>
      <c r="E1926" s="339">
        <v>41479</v>
      </c>
      <c r="F1926" s="350">
        <f t="shared" si="65"/>
        <v>41510</v>
      </c>
    </row>
    <row r="1927" spans="4:6">
      <c r="D1927" s="244" t="s">
        <v>20237</v>
      </c>
      <c r="E1927" s="339">
        <v>41458</v>
      </c>
      <c r="F1927" s="350">
        <f t="shared" si="65"/>
        <v>41489</v>
      </c>
    </row>
    <row r="1928" spans="4:6">
      <c r="D1928" s="244" t="s">
        <v>20239</v>
      </c>
      <c r="E1928" s="339">
        <v>41481</v>
      </c>
      <c r="F1928" s="350">
        <f t="shared" si="65"/>
        <v>41512</v>
      </c>
    </row>
    <row r="1929" spans="4:6">
      <c r="D1929" s="244" t="s">
        <v>19818</v>
      </c>
      <c r="E1929" s="339">
        <v>41457</v>
      </c>
      <c r="F1929" s="350">
        <f t="shared" si="65"/>
        <v>41488</v>
      </c>
    </row>
    <row r="1930" spans="4:6" ht="15.75" thickBot="1">
      <c r="D1930" s="244" t="s">
        <v>20215</v>
      </c>
      <c r="E1930" s="339">
        <v>41457</v>
      </c>
      <c r="F1930" s="350">
        <f t="shared" si="65"/>
        <v>41488</v>
      </c>
    </row>
    <row r="1931" spans="4:6">
      <c r="D1931" s="341" t="s">
        <v>19939</v>
      </c>
      <c r="E1931" s="347">
        <v>41485</v>
      </c>
      <c r="F1931" s="350">
        <f t="shared" si="65"/>
        <v>41516</v>
      </c>
    </row>
    <row r="1932" spans="4:6">
      <c r="D1932" s="342" t="s">
        <v>20407</v>
      </c>
      <c r="E1932" s="348">
        <v>41472</v>
      </c>
      <c r="F1932" s="350">
        <f t="shared" si="65"/>
        <v>41503</v>
      </c>
    </row>
    <row r="1933" spans="4:6">
      <c r="D1933" s="342" t="s">
        <v>20410</v>
      </c>
      <c r="E1933" s="348">
        <v>41472</v>
      </c>
      <c r="F1933" s="350">
        <f t="shared" si="65"/>
        <v>41503</v>
      </c>
    </row>
    <row r="1934" spans="4:6">
      <c r="D1934" s="342" t="s">
        <v>20329</v>
      </c>
      <c r="E1934" s="348">
        <v>41464</v>
      </c>
      <c r="F1934" s="350">
        <f t="shared" si="65"/>
        <v>41495</v>
      </c>
    </row>
    <row r="1935" spans="4:6">
      <c r="D1935" s="342" t="s">
        <v>20234</v>
      </c>
      <c r="E1935" s="348">
        <v>41456</v>
      </c>
      <c r="F1935" s="350">
        <f t="shared" si="65"/>
        <v>41487</v>
      </c>
    </row>
    <row r="1936" spans="4:6">
      <c r="D1936" s="342" t="s">
        <v>20334</v>
      </c>
      <c r="E1936" s="348">
        <v>41485</v>
      </c>
      <c r="F1936" s="350">
        <f t="shared" si="65"/>
        <v>41516</v>
      </c>
    </row>
    <row r="1937" spans="4:6">
      <c r="D1937" s="342" t="s">
        <v>20510</v>
      </c>
      <c r="E1937" s="348">
        <v>41485</v>
      </c>
      <c r="F1937" s="350">
        <f t="shared" si="65"/>
        <v>41516</v>
      </c>
    </row>
    <row r="1938" spans="4:6">
      <c r="D1938" s="342" t="s">
        <v>20335</v>
      </c>
      <c r="E1938" s="348">
        <v>41465</v>
      </c>
      <c r="F1938" s="350">
        <f t="shared" si="65"/>
        <v>41496</v>
      </c>
    </row>
    <row r="1939" spans="4:6">
      <c r="D1939" s="342" t="s">
        <v>20338</v>
      </c>
      <c r="E1939" s="348">
        <v>41465</v>
      </c>
      <c r="F1939" s="350">
        <f t="shared" si="65"/>
        <v>41496</v>
      </c>
    </row>
    <row r="1940" spans="4:6">
      <c r="D1940" s="342" t="s">
        <v>20342</v>
      </c>
      <c r="E1940" s="348">
        <v>41467</v>
      </c>
      <c r="F1940" s="350">
        <f t="shared" si="65"/>
        <v>41498</v>
      </c>
    </row>
    <row r="1941" spans="4:6">
      <c r="D1941" s="342" t="s">
        <v>20417</v>
      </c>
      <c r="E1941" s="348">
        <v>41472</v>
      </c>
      <c r="F1941" s="350">
        <f t="shared" si="65"/>
        <v>41503</v>
      </c>
    </row>
    <row r="1942" spans="4:6">
      <c r="D1942" s="342" t="s">
        <v>20346</v>
      </c>
      <c r="E1942" s="348">
        <v>41464</v>
      </c>
      <c r="F1942" s="350">
        <f t="shared" si="65"/>
        <v>41495</v>
      </c>
    </row>
    <row r="1943" spans="4:6">
      <c r="D1943" s="342" t="s">
        <v>20420</v>
      </c>
      <c r="E1943" s="348">
        <v>41478</v>
      </c>
      <c r="F1943" s="350">
        <f t="shared" si="65"/>
        <v>41509</v>
      </c>
    </row>
    <row r="1944" spans="4:6">
      <c r="D1944" s="342" t="s">
        <v>20293</v>
      </c>
      <c r="E1944" s="348">
        <v>41459</v>
      </c>
      <c r="F1944" s="350">
        <f t="shared" si="65"/>
        <v>41490</v>
      </c>
    </row>
    <row r="1945" spans="4:6">
      <c r="D1945" s="342" t="s">
        <v>20349</v>
      </c>
      <c r="E1945" s="348">
        <v>41465</v>
      </c>
      <c r="F1945" s="350">
        <f t="shared" si="65"/>
        <v>41496</v>
      </c>
    </row>
    <row r="1946" spans="4:6">
      <c r="D1946" s="342" t="s">
        <v>20244</v>
      </c>
      <c r="E1946" s="348">
        <v>41458</v>
      </c>
      <c r="F1946" s="350">
        <f t="shared" si="65"/>
        <v>41489</v>
      </c>
    </row>
    <row r="1947" spans="4:6">
      <c r="D1947" s="342" t="s">
        <v>20300</v>
      </c>
      <c r="E1947" s="348">
        <v>41459</v>
      </c>
      <c r="F1947" s="350">
        <f t="shared" si="65"/>
        <v>41490</v>
      </c>
    </row>
    <row r="1948" spans="4:6">
      <c r="D1948" s="342" t="s">
        <v>20383</v>
      </c>
      <c r="E1948" s="348">
        <v>41470</v>
      </c>
      <c r="F1948" s="350">
        <f t="shared" si="65"/>
        <v>41501</v>
      </c>
    </row>
    <row r="1949" spans="4:6">
      <c r="D1949" s="342" t="s">
        <v>20423</v>
      </c>
      <c r="E1949" s="348">
        <v>41473</v>
      </c>
      <c r="F1949" s="350">
        <f t="shared" si="65"/>
        <v>41504</v>
      </c>
    </row>
    <row r="1950" spans="4:6">
      <c r="D1950" s="342" t="s">
        <v>20352</v>
      </c>
      <c r="E1950" s="348">
        <v>41465</v>
      </c>
      <c r="F1950" s="350">
        <f t="shared" si="65"/>
        <v>41496</v>
      </c>
    </row>
    <row r="1951" spans="4:6">
      <c r="D1951" s="342" t="s">
        <v>20355</v>
      </c>
      <c r="E1951" s="348">
        <v>41466</v>
      </c>
      <c r="F1951" s="350">
        <f t="shared" si="65"/>
        <v>41497</v>
      </c>
    </row>
    <row r="1952" spans="4:6">
      <c r="D1952" s="342" t="s">
        <v>20357</v>
      </c>
      <c r="E1952" s="348">
        <v>41464</v>
      </c>
      <c r="F1952" s="350">
        <f t="shared" si="65"/>
        <v>41495</v>
      </c>
    </row>
    <row r="1953" spans="4:6">
      <c r="D1953" s="342" t="s">
        <v>20388</v>
      </c>
      <c r="E1953" s="348">
        <v>41465</v>
      </c>
      <c r="F1953" s="350">
        <f t="shared" si="65"/>
        <v>41496</v>
      </c>
    </row>
    <row r="1954" spans="4:6" ht="15.75" thickBot="1">
      <c r="D1954" s="343" t="s">
        <v>20359</v>
      </c>
      <c r="E1954" s="349">
        <v>41465</v>
      </c>
      <c r="F1954" s="350">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20253</v>
      </c>
      <c r="C1" s="364" t="s">
        <v>20273</v>
      </c>
      <c r="D1" s="364" t="s">
        <v>20319</v>
      </c>
      <c r="E1" s="364" t="s">
        <v>20278</v>
      </c>
      <c r="F1" s="364" t="s">
        <v>20280</v>
      </c>
      <c r="G1" s="364" t="s">
        <v>20254</v>
      </c>
      <c r="H1" s="365" t="s">
        <v>20318</v>
      </c>
      <c r="I1" s="364" t="s">
        <v>20255</v>
      </c>
      <c r="J1" s="364" t="s">
        <v>20256</v>
      </c>
      <c r="R1" s="23" t="s">
        <v>20313</v>
      </c>
      <c r="S1" s="23" t="s">
        <v>20314</v>
      </c>
      <c r="T1" s="23" t="s">
        <v>20317</v>
      </c>
    </row>
    <row r="2" spans="2:28">
      <c r="B2" s="67" t="s">
        <v>20275</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20309</v>
      </c>
      <c r="Q2">
        <f>M14+V14</f>
        <v>2545</v>
      </c>
      <c r="R2" s="23">
        <f>Q2-Q6</f>
        <v>580</v>
      </c>
      <c r="S2" s="23">
        <f>R2-C9-C2</f>
        <v>45</v>
      </c>
      <c r="T2">
        <f>S2-J2-J9</f>
        <v>45</v>
      </c>
    </row>
    <row r="3" spans="2:28">
      <c r="B3" s="67" t="s">
        <v>20274</v>
      </c>
      <c r="C3" s="67">
        <f>75+200</f>
        <v>275</v>
      </c>
      <c r="D3" s="67">
        <f>Z14</f>
        <v>460</v>
      </c>
      <c r="E3" s="67">
        <f>SUMIF(G16:G100,"SH SAT",E16:E100)</f>
        <v>237</v>
      </c>
      <c r="F3" s="67">
        <f>D3+E3</f>
        <v>697</v>
      </c>
      <c r="G3" s="418"/>
      <c r="H3" s="67">
        <f>F3-G2</f>
        <v>314</v>
      </c>
      <c r="I3" s="67">
        <f>(H3-C3)-J3</f>
        <v>32</v>
      </c>
      <c r="J3" s="67">
        <v>7</v>
      </c>
      <c r="L3">
        <v>91</v>
      </c>
      <c r="M3">
        <f>C2+C9</f>
        <v>535</v>
      </c>
      <c r="O3" s="23" t="s">
        <v>20308</v>
      </c>
      <c r="Q3">
        <f>O14+X14</f>
        <v>3068</v>
      </c>
      <c r="R3" s="23">
        <f>Q3-Q6</f>
        <v>1103</v>
      </c>
      <c r="S3" s="23">
        <f>R3-C11-C4</f>
        <v>268</v>
      </c>
      <c r="T3">
        <f>S3-J4-J11-M7</f>
        <v>206</v>
      </c>
    </row>
    <row r="4" spans="2:28">
      <c r="B4" s="67" t="s">
        <v>20279</v>
      </c>
      <c r="C4" s="67">
        <f>75+360</f>
        <v>435</v>
      </c>
      <c r="D4" s="67">
        <f>X14</f>
        <v>540</v>
      </c>
      <c r="E4" s="67">
        <f>SUMIF(G16:G100,"SH SAT",D16:D100)</f>
        <v>288</v>
      </c>
      <c r="F4" s="67">
        <f>D4+E4</f>
        <v>828</v>
      </c>
      <c r="G4" s="418"/>
      <c r="H4" s="67">
        <f>F4-G2</f>
        <v>445</v>
      </c>
      <c r="I4" s="67">
        <f>(H4-C4)-J4</f>
        <v>-3</v>
      </c>
      <c r="J4" s="67">
        <v>13</v>
      </c>
      <c r="M4">
        <f>M2-M3</f>
        <v>119</v>
      </c>
      <c r="O4" s="23" t="s">
        <v>20310</v>
      </c>
      <c r="Q4">
        <f>Q14+Z14</f>
        <v>2594</v>
      </c>
      <c r="R4" s="23">
        <f>Q4-Q6</f>
        <v>629</v>
      </c>
      <c r="S4" s="23">
        <f>R4-C3-C10</f>
        <v>83</v>
      </c>
      <c r="T4">
        <f>S4-J3-J10-M8</f>
        <v>45</v>
      </c>
    </row>
    <row r="5" spans="2:28">
      <c r="B5" s="67" t="s">
        <v>20276</v>
      </c>
      <c r="C5" s="67">
        <v>147</v>
      </c>
      <c r="D5" s="67">
        <f>AB14</f>
        <v>180</v>
      </c>
      <c r="E5" s="67">
        <f>SUMIF(G16:G100,"SH SAT",F16:F100)</f>
        <v>344</v>
      </c>
      <c r="F5" s="67">
        <f>D5+E5</f>
        <v>524</v>
      </c>
      <c r="G5" s="418"/>
      <c r="H5" s="67">
        <f>F5-G2</f>
        <v>141</v>
      </c>
      <c r="I5" s="67">
        <f>H5-C5</f>
        <v>-6</v>
      </c>
      <c r="J5" s="67">
        <v>0</v>
      </c>
      <c r="O5" s="23" t="s">
        <v>20311</v>
      </c>
      <c r="Q5">
        <f>S14+AB14</f>
        <v>2450</v>
      </c>
      <c r="R5" s="23">
        <f>Q5-Q6</f>
        <v>485</v>
      </c>
      <c r="S5" s="23">
        <f>R5-C12-C5</f>
        <v>77</v>
      </c>
      <c r="T5">
        <f>S5-J5-J12</f>
        <v>77</v>
      </c>
    </row>
    <row r="6" spans="2:28" ht="15.75" thickBot="1">
      <c r="B6" s="23"/>
      <c r="D6" s="23"/>
      <c r="E6" s="23"/>
      <c r="F6" s="23"/>
      <c r="G6" s="23"/>
      <c r="H6" s="23"/>
      <c r="O6" s="23" t="s">
        <v>20312</v>
      </c>
      <c r="Q6">
        <f>Mensal!C3</f>
        <v>1965</v>
      </c>
    </row>
    <row r="7" spans="2:28" ht="30.75" customHeight="1" thickBot="1">
      <c r="B7" s="23"/>
      <c r="D7" s="23"/>
      <c r="E7" s="23"/>
      <c r="F7" s="23"/>
      <c r="G7" s="23"/>
      <c r="H7" s="23"/>
      <c r="L7" s="370" t="s">
        <v>20285</v>
      </c>
      <c r="M7" s="372">
        <v>30</v>
      </c>
    </row>
    <row r="8" spans="2:28" ht="31.5" customHeight="1" thickBot="1">
      <c r="B8" s="364" t="s">
        <v>20257</v>
      </c>
      <c r="C8" s="364" t="s">
        <v>20273</v>
      </c>
      <c r="D8" s="364" t="s">
        <v>20319</v>
      </c>
      <c r="E8" s="364" t="s">
        <v>20258</v>
      </c>
      <c r="F8" s="364" t="s">
        <v>20280</v>
      </c>
      <c r="G8" s="364" t="s">
        <v>20254</v>
      </c>
      <c r="H8" s="365" t="s">
        <v>20318</v>
      </c>
      <c r="I8" s="364" t="s">
        <v>20255</v>
      </c>
      <c r="J8" s="364" t="s">
        <v>20256</v>
      </c>
      <c r="L8" s="371" t="s">
        <v>20286</v>
      </c>
      <c r="M8" s="373">
        <v>24</v>
      </c>
    </row>
    <row r="9" spans="2:28">
      <c r="B9" s="67" t="s">
        <v>20277</v>
      </c>
      <c r="C9" s="67">
        <v>400</v>
      </c>
      <c r="D9" s="67">
        <f>M14</f>
        <v>2195</v>
      </c>
      <c r="E9" s="67">
        <f>C14</f>
        <v>390</v>
      </c>
      <c r="F9" s="67">
        <f>D9-E9</f>
        <v>1805</v>
      </c>
      <c r="G9" s="418">
        <f>COUNTIFS(VODANET!J5:J2074,"ACEITO",VODANET!L5:L2074,"LIDER")</f>
        <v>1428</v>
      </c>
      <c r="H9" s="67">
        <f>F9-G9</f>
        <v>377</v>
      </c>
      <c r="I9" s="67">
        <f>H9-C9</f>
        <v>-23</v>
      </c>
      <c r="J9" s="67">
        <v>0</v>
      </c>
      <c r="L9" s="23"/>
    </row>
    <row r="10" spans="2:28">
      <c r="B10" s="67" t="s">
        <v>20259</v>
      </c>
      <c r="C10" s="67">
        <f>100+171</f>
        <v>271</v>
      </c>
      <c r="D10" s="67">
        <f>Q14</f>
        <v>2134</v>
      </c>
      <c r="E10" s="67">
        <f>E14</f>
        <v>406</v>
      </c>
      <c r="F10" s="67">
        <f>D10-E10</f>
        <v>1728</v>
      </c>
      <c r="G10" s="418"/>
      <c r="H10" s="67">
        <f>F10-G9</f>
        <v>300</v>
      </c>
      <c r="I10" s="67">
        <f>(H10-C10)-J10-M8</f>
        <v>-2</v>
      </c>
      <c r="J10" s="67">
        <v>7</v>
      </c>
    </row>
    <row r="11" spans="2:28">
      <c r="B11" s="67" t="s">
        <v>20279</v>
      </c>
      <c r="C11" s="67">
        <f>192+208</f>
        <v>400</v>
      </c>
      <c r="D11" s="67">
        <f>O14</f>
        <v>2528</v>
      </c>
      <c r="E11" s="67">
        <f>D14</f>
        <v>585</v>
      </c>
      <c r="F11" s="67">
        <f>D11-E11</f>
        <v>1943</v>
      </c>
      <c r="G11" s="418"/>
      <c r="H11" s="67">
        <f>F11-G9</f>
        <v>515</v>
      </c>
      <c r="I11" s="67">
        <f>(H11-C11)-J11-M7</f>
        <v>66</v>
      </c>
      <c r="J11" s="67">
        <v>19</v>
      </c>
    </row>
    <row r="12" spans="2:28">
      <c r="B12" s="67" t="s">
        <v>20276</v>
      </c>
      <c r="C12" s="67">
        <v>261</v>
      </c>
      <c r="D12" s="67">
        <f>S14</f>
        <v>2270</v>
      </c>
      <c r="E12" s="67">
        <f>F14</f>
        <v>534</v>
      </c>
      <c r="F12" s="67">
        <f>D12-E12</f>
        <v>1736</v>
      </c>
      <c r="G12" s="418"/>
      <c r="H12" s="67">
        <f>F12-G9</f>
        <v>308</v>
      </c>
      <c r="I12" s="67">
        <f>H12-C12</f>
        <v>47</v>
      </c>
      <c r="J12" s="67">
        <v>0</v>
      </c>
    </row>
    <row r="13" spans="2:28" ht="15.75" thickBot="1">
      <c r="B13" s="23"/>
      <c r="C13" s="23"/>
      <c r="D13" s="15"/>
      <c r="E13" s="23"/>
      <c r="F13" s="23"/>
      <c r="G13" s="23"/>
      <c r="H13" s="23"/>
    </row>
    <row r="14" spans="2:28" ht="15.75" thickBot="1">
      <c r="B14" s="367" t="s">
        <v>5527</v>
      </c>
      <c r="C14" s="368">
        <f>SUM(C16:C200)</f>
        <v>390</v>
      </c>
      <c r="D14" s="368">
        <f>SUM(D16:D100)</f>
        <v>585</v>
      </c>
      <c r="E14" s="368">
        <f>SUM(E16:E100)</f>
        <v>406</v>
      </c>
      <c r="F14" s="369">
        <f>SUM(F16:F100)</f>
        <v>534</v>
      </c>
      <c r="G14" s="23"/>
      <c r="H14" s="23"/>
      <c r="L14" s="125" t="s">
        <v>1319</v>
      </c>
      <c r="M14" s="360">
        <f>SUM(M16:M49)</f>
        <v>2195</v>
      </c>
      <c r="N14" s="356"/>
      <c r="O14" s="361">
        <f>SUM(O16:O49)</f>
        <v>2528</v>
      </c>
      <c r="P14" s="356"/>
      <c r="Q14" s="361">
        <f>SUM(Q16:Q49)</f>
        <v>2134</v>
      </c>
      <c r="R14" s="356"/>
      <c r="S14" s="362">
        <f>SUM(S16:S49)</f>
        <v>2270</v>
      </c>
      <c r="U14" s="125" t="s">
        <v>20284</v>
      </c>
      <c r="V14" s="360">
        <f>SUM(V16:V49)</f>
        <v>350</v>
      </c>
      <c r="W14" s="356"/>
      <c r="X14" s="361">
        <f>SUM(X16:X49)</f>
        <v>540</v>
      </c>
      <c r="Y14" s="356"/>
      <c r="Z14" s="361">
        <f>SUM(Z16:Z49)</f>
        <v>460</v>
      </c>
      <c r="AA14" s="356"/>
      <c r="AB14" s="362">
        <f>SUM(AB16:AB49)</f>
        <v>180</v>
      </c>
    </row>
    <row r="15" spans="2:28" ht="30.75" thickBot="1">
      <c r="B15" s="366" t="s">
        <v>20260</v>
      </c>
      <c r="C15" s="366" t="s">
        <v>20261</v>
      </c>
      <c r="D15" s="366" t="s">
        <v>15447</v>
      </c>
      <c r="E15" s="366" t="s">
        <v>20262</v>
      </c>
      <c r="F15" s="366" t="s">
        <v>20263</v>
      </c>
      <c r="G15" s="364" t="s">
        <v>688</v>
      </c>
      <c r="H15" s="364" t="s">
        <v>1</v>
      </c>
      <c r="I15" s="364" t="s">
        <v>4164</v>
      </c>
      <c r="L15" s="363" t="s">
        <v>20283</v>
      </c>
      <c r="M15" s="357" t="s">
        <v>20261</v>
      </c>
      <c r="N15" s="358" t="s">
        <v>20283</v>
      </c>
      <c r="O15" s="358" t="s">
        <v>15447</v>
      </c>
      <c r="P15" s="358" t="s">
        <v>20283</v>
      </c>
      <c r="Q15" s="358" t="s">
        <v>20282</v>
      </c>
      <c r="R15" s="358" t="s">
        <v>20283</v>
      </c>
      <c r="S15" s="359" t="s">
        <v>20263</v>
      </c>
      <c r="U15" s="363" t="s">
        <v>20283</v>
      </c>
      <c r="V15" s="357" t="s">
        <v>20261</v>
      </c>
      <c r="W15" s="358" t="s">
        <v>20283</v>
      </c>
      <c r="X15" s="358" t="s">
        <v>15447</v>
      </c>
      <c r="Y15" s="358" t="s">
        <v>20283</v>
      </c>
      <c r="Z15" s="358" t="s">
        <v>20282</v>
      </c>
      <c r="AA15" s="358" t="s">
        <v>20283</v>
      </c>
      <c r="AB15" s="359" t="s">
        <v>20263</v>
      </c>
    </row>
    <row r="16" spans="2:28">
      <c r="B16" s="67" t="s">
        <v>20264</v>
      </c>
      <c r="C16" s="67">
        <v>118</v>
      </c>
      <c r="D16" s="67">
        <f>118+25+10</f>
        <v>153</v>
      </c>
      <c r="E16" s="67">
        <f>118-50</f>
        <v>68</v>
      </c>
      <c r="F16" s="67">
        <v>118</v>
      </c>
      <c r="G16" s="67" t="s">
        <v>622</v>
      </c>
      <c r="H16" s="67" t="s">
        <v>1551</v>
      </c>
      <c r="I16" s="67" t="s">
        <v>20281</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20254</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20254</v>
      </c>
      <c r="J18" s="23" t="s">
        <v>4098</v>
      </c>
      <c r="L18" s="351">
        <v>41066</v>
      </c>
      <c r="M18" s="352">
        <v>350</v>
      </c>
      <c r="N18" s="351">
        <v>41102</v>
      </c>
      <c r="O18" s="352">
        <v>600</v>
      </c>
      <c r="P18" s="351">
        <v>40890</v>
      </c>
      <c r="Q18" s="352">
        <v>20</v>
      </c>
      <c r="R18" s="351">
        <v>41131</v>
      </c>
      <c r="S18" s="352">
        <v>350</v>
      </c>
      <c r="Y18" s="351">
        <v>41366</v>
      </c>
      <c r="Z18" s="352">
        <v>20</v>
      </c>
    </row>
    <row r="19" spans="2:26">
      <c r="B19" s="285">
        <v>41124</v>
      </c>
      <c r="C19" s="67">
        <v>2</v>
      </c>
      <c r="D19" s="67">
        <v>2</v>
      </c>
      <c r="E19" s="67">
        <v>2</v>
      </c>
      <c r="F19" s="67">
        <v>2</v>
      </c>
      <c r="G19" s="67" t="s">
        <v>622</v>
      </c>
      <c r="H19" s="67" t="s">
        <v>4162</v>
      </c>
      <c r="I19" s="67" t="s">
        <v>20254</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20254</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20254</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20254</v>
      </c>
      <c r="J22" s="23" t="s">
        <v>4098</v>
      </c>
      <c r="L22" s="351">
        <v>41261</v>
      </c>
      <c r="M22" s="352">
        <v>350</v>
      </c>
      <c r="N22" s="351">
        <v>41369</v>
      </c>
      <c r="O22" s="352">
        <v>400</v>
      </c>
      <c r="P22" s="351">
        <v>40968</v>
      </c>
      <c r="Q22" s="352">
        <v>5</v>
      </c>
      <c r="R22" s="353"/>
      <c r="S22" s="353"/>
    </row>
    <row r="23" spans="2:26">
      <c r="B23" s="285">
        <v>41190</v>
      </c>
      <c r="C23" s="67">
        <v>0</v>
      </c>
      <c r="D23" s="67">
        <v>2</v>
      </c>
      <c r="E23" s="67">
        <v>2</v>
      </c>
      <c r="F23" s="67">
        <v>0</v>
      </c>
      <c r="G23" s="67" t="s">
        <v>622</v>
      </c>
      <c r="H23" s="67" t="s">
        <v>4163</v>
      </c>
      <c r="I23" s="67" t="s">
        <v>20254</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20254</v>
      </c>
      <c r="J24" s="23" t="s">
        <v>4098</v>
      </c>
      <c r="P24" s="351">
        <v>41043</v>
      </c>
      <c r="Q24" s="352">
        <v>30</v>
      </c>
      <c r="R24" s="353"/>
      <c r="S24" s="353"/>
    </row>
    <row r="25" spans="2:26">
      <c r="B25" s="285">
        <v>41207</v>
      </c>
      <c r="C25" s="67">
        <v>0</v>
      </c>
      <c r="D25" s="67">
        <v>4</v>
      </c>
      <c r="E25" s="67">
        <v>4</v>
      </c>
      <c r="F25" s="67">
        <v>4</v>
      </c>
      <c r="G25" s="67" t="s">
        <v>622</v>
      </c>
      <c r="H25" s="67" t="s">
        <v>4162</v>
      </c>
      <c r="I25" s="67" t="s">
        <v>20254</v>
      </c>
      <c r="J25" s="23" t="s">
        <v>4098</v>
      </c>
      <c r="P25" s="351">
        <v>41095</v>
      </c>
      <c r="Q25" s="352">
        <v>30</v>
      </c>
      <c r="R25" s="353"/>
      <c r="S25" s="353"/>
    </row>
    <row r="26" spans="2:26">
      <c r="B26" s="285">
        <v>41225</v>
      </c>
      <c r="C26" s="67">
        <v>2</v>
      </c>
      <c r="D26" s="67">
        <v>2</v>
      </c>
      <c r="E26" s="67">
        <v>2</v>
      </c>
      <c r="F26" s="67">
        <v>2</v>
      </c>
      <c r="G26" s="67" t="s">
        <v>622</v>
      </c>
      <c r="H26" s="67" t="s">
        <v>4163</v>
      </c>
      <c r="I26" s="67" t="s">
        <v>20254</v>
      </c>
      <c r="J26" s="23" t="s">
        <v>4098</v>
      </c>
      <c r="P26" s="351">
        <v>41102</v>
      </c>
      <c r="Q26" s="352">
        <v>600</v>
      </c>
      <c r="R26" s="353"/>
      <c r="S26" s="353"/>
    </row>
    <row r="27" spans="2:26">
      <c r="B27" s="285">
        <v>41232</v>
      </c>
      <c r="C27" s="67">
        <v>5</v>
      </c>
      <c r="D27" s="67">
        <v>5</v>
      </c>
      <c r="E27" s="67">
        <v>5</v>
      </c>
      <c r="F27" s="67">
        <v>5</v>
      </c>
      <c r="G27" s="67" t="s">
        <v>622</v>
      </c>
      <c r="H27" s="67" t="s">
        <v>1551</v>
      </c>
      <c r="I27" s="67" t="s">
        <v>20254</v>
      </c>
      <c r="J27" s="23" t="s">
        <v>4098</v>
      </c>
      <c r="P27" s="351">
        <v>41116</v>
      </c>
      <c r="Q27" s="352">
        <v>1</v>
      </c>
      <c r="R27" s="353"/>
      <c r="S27" s="353"/>
    </row>
    <row r="28" spans="2:26">
      <c r="B28" s="285">
        <v>41236</v>
      </c>
      <c r="C28" s="67">
        <v>2</v>
      </c>
      <c r="D28" s="67">
        <v>2</v>
      </c>
      <c r="E28" s="67">
        <v>2</v>
      </c>
      <c r="F28" s="67">
        <v>2</v>
      </c>
      <c r="G28" s="67" t="s">
        <v>622</v>
      </c>
      <c r="H28" s="67" t="s">
        <v>4162</v>
      </c>
      <c r="I28" s="67" t="s">
        <v>20254</v>
      </c>
      <c r="J28" s="23" t="s">
        <v>4098</v>
      </c>
      <c r="P28" s="351">
        <v>41179</v>
      </c>
      <c r="Q28" s="352">
        <v>310</v>
      </c>
      <c r="R28" s="353"/>
      <c r="S28" s="353"/>
    </row>
    <row r="29" spans="2:26">
      <c r="B29" s="285">
        <v>41249</v>
      </c>
      <c r="C29" s="67">
        <v>40</v>
      </c>
      <c r="D29" s="67">
        <v>40</v>
      </c>
      <c r="E29" s="67">
        <v>40</v>
      </c>
      <c r="F29" s="67">
        <v>40</v>
      </c>
      <c r="G29" s="67" t="s">
        <v>14095</v>
      </c>
      <c r="H29" s="67" t="s">
        <v>4162</v>
      </c>
      <c r="I29" s="67" t="s">
        <v>20265</v>
      </c>
      <c r="J29" s="23" t="s">
        <v>4098</v>
      </c>
      <c r="P29" s="351">
        <v>41282</v>
      </c>
      <c r="Q29" s="352">
        <v>260</v>
      </c>
      <c r="R29" s="353"/>
      <c r="S29" s="353"/>
    </row>
    <row r="30" spans="2:26">
      <c r="B30" s="285">
        <v>41281</v>
      </c>
      <c r="C30" s="67">
        <v>1</v>
      </c>
      <c r="D30" s="67">
        <v>0</v>
      </c>
      <c r="E30" s="67">
        <v>0</v>
      </c>
      <c r="F30" s="67">
        <v>0</v>
      </c>
      <c r="G30" s="67" t="s">
        <v>622</v>
      </c>
      <c r="H30" s="67" t="s">
        <v>1551</v>
      </c>
      <c r="I30" s="67" t="s">
        <v>12757</v>
      </c>
      <c r="J30" s="23" t="s">
        <v>4098</v>
      </c>
      <c r="P30" s="351">
        <v>41369</v>
      </c>
      <c r="Q30" s="352">
        <v>400</v>
      </c>
      <c r="R30" s="353"/>
      <c r="S30" s="353"/>
    </row>
    <row r="31" spans="2:26">
      <c r="B31" s="285">
        <v>41288</v>
      </c>
      <c r="C31" s="67">
        <v>20</v>
      </c>
      <c r="D31" s="67">
        <v>24</v>
      </c>
      <c r="E31" s="67">
        <v>24</v>
      </c>
      <c r="F31" s="67">
        <v>20</v>
      </c>
      <c r="G31" s="67" t="s">
        <v>14095</v>
      </c>
      <c r="H31" s="67" t="s">
        <v>1551</v>
      </c>
      <c r="I31" s="67" t="s">
        <v>20265</v>
      </c>
      <c r="J31" s="23" t="s">
        <v>4098</v>
      </c>
      <c r="P31" s="351">
        <v>41479</v>
      </c>
      <c r="Q31" s="352">
        <v>171</v>
      </c>
    </row>
    <row r="32" spans="2:26">
      <c r="B32" s="285">
        <v>41379</v>
      </c>
      <c r="C32" s="67">
        <v>0</v>
      </c>
      <c r="D32" s="67">
        <v>0</v>
      </c>
      <c r="E32" s="67">
        <v>0</v>
      </c>
      <c r="F32" s="67">
        <v>60</v>
      </c>
      <c r="G32" s="67" t="s">
        <v>14095</v>
      </c>
      <c r="H32" s="67" t="s">
        <v>20267</v>
      </c>
      <c r="I32" s="67" t="s">
        <v>20265</v>
      </c>
      <c r="J32" s="23" t="s">
        <v>4098</v>
      </c>
      <c r="P32" s="351">
        <v>41505</v>
      </c>
      <c r="Q32" s="352">
        <v>1</v>
      </c>
    </row>
    <row r="33" spans="2:10">
      <c r="B33" s="285">
        <v>41409</v>
      </c>
      <c r="C33" s="67">
        <v>5</v>
      </c>
      <c r="D33" s="67">
        <v>5</v>
      </c>
      <c r="E33" s="67">
        <v>5</v>
      </c>
      <c r="F33" s="67">
        <v>5</v>
      </c>
      <c r="G33" s="67" t="s">
        <v>622</v>
      </c>
      <c r="H33" s="67" t="s">
        <v>4163</v>
      </c>
      <c r="I33" s="67" t="s">
        <v>12757</v>
      </c>
      <c r="J33" s="23" t="s">
        <v>4098</v>
      </c>
    </row>
    <row r="34" spans="2:10">
      <c r="B34" s="285">
        <v>41296</v>
      </c>
      <c r="C34" s="67">
        <v>2</v>
      </c>
      <c r="D34" s="67">
        <v>2</v>
      </c>
      <c r="E34" s="67">
        <v>2</v>
      </c>
      <c r="F34" s="67">
        <v>2</v>
      </c>
      <c r="G34" s="67" t="s">
        <v>622</v>
      </c>
      <c r="H34" s="67" t="s">
        <v>20267</v>
      </c>
      <c r="I34" s="67" t="s">
        <v>12757</v>
      </c>
      <c r="J34" s="23" t="s">
        <v>4098</v>
      </c>
    </row>
    <row r="35" spans="2:10">
      <c r="B35" s="285">
        <v>41297</v>
      </c>
      <c r="C35" s="67">
        <v>60</v>
      </c>
      <c r="D35" s="67">
        <v>60</v>
      </c>
      <c r="E35" s="67">
        <v>60</v>
      </c>
      <c r="F35" s="67">
        <v>60</v>
      </c>
      <c r="G35" s="67" t="s">
        <v>14095</v>
      </c>
      <c r="H35" s="67" t="s">
        <v>1551</v>
      </c>
      <c r="I35" s="67" t="s">
        <v>20265</v>
      </c>
      <c r="J35" s="23" t="s">
        <v>4098</v>
      </c>
    </row>
    <row r="36" spans="2:10">
      <c r="B36" s="285">
        <v>41324</v>
      </c>
      <c r="C36" s="67">
        <v>3</v>
      </c>
      <c r="D36" s="67">
        <v>3</v>
      </c>
      <c r="E36" s="67">
        <v>3</v>
      </c>
      <c r="F36" s="67">
        <v>3</v>
      </c>
      <c r="G36" s="67" t="s">
        <v>622</v>
      </c>
      <c r="H36" s="67" t="s">
        <v>4163</v>
      </c>
      <c r="I36" s="67" t="s">
        <v>20266</v>
      </c>
      <c r="J36" s="23" t="s">
        <v>4098</v>
      </c>
    </row>
    <row r="37" spans="2:10">
      <c r="B37" s="285">
        <v>41327</v>
      </c>
      <c r="C37" s="67">
        <v>20</v>
      </c>
      <c r="D37" s="67">
        <v>20</v>
      </c>
      <c r="E37" s="67">
        <v>0</v>
      </c>
      <c r="F37" s="67">
        <v>20</v>
      </c>
      <c r="G37" s="67" t="s">
        <v>14095</v>
      </c>
      <c r="H37" s="67" t="s">
        <v>1551</v>
      </c>
      <c r="I37" s="67" t="s">
        <v>20265</v>
      </c>
      <c r="J37" s="23" t="s">
        <v>4098</v>
      </c>
    </row>
    <row r="38" spans="2:10">
      <c r="B38" s="285">
        <v>41331</v>
      </c>
      <c r="C38" s="67">
        <v>0</v>
      </c>
      <c r="D38" s="67">
        <v>4</v>
      </c>
      <c r="E38" s="67">
        <v>0</v>
      </c>
      <c r="F38" s="67">
        <v>0</v>
      </c>
      <c r="G38" s="67" t="s">
        <v>622</v>
      </c>
      <c r="H38" s="67" t="s">
        <v>20267</v>
      </c>
      <c r="I38" s="67" t="s">
        <v>20268</v>
      </c>
      <c r="J38" s="23" t="s">
        <v>4098</v>
      </c>
    </row>
    <row r="39" spans="2:10">
      <c r="B39" s="285">
        <v>41344</v>
      </c>
      <c r="C39" s="67">
        <v>3</v>
      </c>
      <c r="D39" s="67">
        <v>3</v>
      </c>
      <c r="E39" s="67">
        <v>3</v>
      </c>
      <c r="F39" s="67">
        <v>3</v>
      </c>
      <c r="G39" s="67" t="s">
        <v>622</v>
      </c>
      <c r="H39" s="67" t="s">
        <v>20267</v>
      </c>
      <c r="I39" s="67" t="s">
        <v>12757</v>
      </c>
      <c r="J39" s="23" t="s">
        <v>4098</v>
      </c>
    </row>
    <row r="40" spans="2:10">
      <c r="B40" s="285">
        <v>41346</v>
      </c>
      <c r="C40" s="67">
        <v>16</v>
      </c>
      <c r="D40" s="67">
        <v>16</v>
      </c>
      <c r="E40" s="67">
        <v>0</v>
      </c>
      <c r="F40" s="67">
        <v>16</v>
      </c>
      <c r="G40" s="67" t="s">
        <v>14095</v>
      </c>
      <c r="H40" s="67" t="s">
        <v>1551</v>
      </c>
      <c r="I40" s="67" t="s">
        <v>20265</v>
      </c>
      <c r="J40" s="23" t="s">
        <v>4098</v>
      </c>
    </row>
    <row r="41" spans="2:10">
      <c r="B41" s="285">
        <v>41351</v>
      </c>
      <c r="C41" s="67">
        <v>2</v>
      </c>
      <c r="D41" s="67">
        <v>7</v>
      </c>
      <c r="E41" s="67">
        <v>0</v>
      </c>
      <c r="F41" s="67">
        <v>2</v>
      </c>
      <c r="G41" s="67" t="s">
        <v>622</v>
      </c>
      <c r="H41" s="67" t="s">
        <v>20267</v>
      </c>
      <c r="I41" s="67" t="s">
        <v>20269</v>
      </c>
      <c r="J41" s="23" t="s">
        <v>4098</v>
      </c>
    </row>
    <row r="42" spans="2:10">
      <c r="B42" s="285">
        <v>41352</v>
      </c>
      <c r="C42" s="67">
        <v>0</v>
      </c>
      <c r="D42" s="67">
        <v>5</v>
      </c>
      <c r="E42" s="67">
        <v>0</v>
      </c>
      <c r="F42" s="67">
        <v>0</v>
      </c>
      <c r="G42" s="67" t="s">
        <v>622</v>
      </c>
      <c r="H42" s="67" t="s">
        <v>4162</v>
      </c>
      <c r="I42" s="67" t="s">
        <v>20268</v>
      </c>
      <c r="J42" s="23" t="s">
        <v>4098</v>
      </c>
    </row>
    <row r="43" spans="2:10">
      <c r="B43" s="285">
        <v>41368</v>
      </c>
      <c r="C43" s="67">
        <v>15</v>
      </c>
      <c r="D43" s="67">
        <v>15</v>
      </c>
      <c r="E43" s="67">
        <v>0</v>
      </c>
      <c r="F43" s="67">
        <v>15</v>
      </c>
      <c r="G43" s="67" t="s">
        <v>14095</v>
      </c>
      <c r="H43" s="67" t="s">
        <v>1551</v>
      </c>
      <c r="I43" s="67" t="s">
        <v>20265</v>
      </c>
      <c r="J43" s="23" t="s">
        <v>4098</v>
      </c>
    </row>
    <row r="44" spans="2:10">
      <c r="B44" s="285">
        <v>41396</v>
      </c>
      <c r="C44" s="67">
        <v>3</v>
      </c>
      <c r="D44" s="67">
        <v>0</v>
      </c>
      <c r="E44" s="67">
        <v>0</v>
      </c>
      <c r="F44" s="67">
        <v>0</v>
      </c>
      <c r="G44" s="67" t="s">
        <v>622</v>
      </c>
      <c r="H44" s="67" t="s">
        <v>4163</v>
      </c>
      <c r="I44" s="67" t="s">
        <v>20270</v>
      </c>
      <c r="J44" s="23" t="s">
        <v>4098</v>
      </c>
    </row>
    <row r="45" spans="2:10">
      <c r="B45" s="285">
        <v>41402</v>
      </c>
      <c r="C45" s="67">
        <v>15</v>
      </c>
      <c r="D45" s="67">
        <v>15</v>
      </c>
      <c r="E45" s="67">
        <v>15</v>
      </c>
      <c r="F45" s="67">
        <v>0</v>
      </c>
      <c r="G45" s="67" t="s">
        <v>622</v>
      </c>
      <c r="H45" s="67" t="s">
        <v>4163</v>
      </c>
      <c r="I45" s="67" t="s">
        <v>20266</v>
      </c>
      <c r="J45" s="23" t="s">
        <v>4098</v>
      </c>
    </row>
    <row r="46" spans="2:10">
      <c r="B46" s="285">
        <v>41422</v>
      </c>
      <c r="C46" s="67">
        <v>0</v>
      </c>
      <c r="D46" s="67">
        <v>5</v>
      </c>
      <c r="E46" s="67">
        <v>3</v>
      </c>
      <c r="F46" s="67">
        <v>0</v>
      </c>
      <c r="G46" s="67" t="s">
        <v>622</v>
      </c>
      <c r="H46" s="67" t="s">
        <v>20267</v>
      </c>
      <c r="I46" s="67" t="s">
        <v>20268</v>
      </c>
      <c r="J46" s="23" t="s">
        <v>4098</v>
      </c>
    </row>
    <row r="47" spans="2:10">
      <c r="B47" s="285">
        <v>41435</v>
      </c>
      <c r="C47" s="67">
        <v>0</v>
      </c>
      <c r="D47" s="67">
        <v>113</v>
      </c>
      <c r="E47" s="67">
        <v>113</v>
      </c>
      <c r="F47" s="67">
        <v>113</v>
      </c>
      <c r="G47" s="67" t="s">
        <v>14095</v>
      </c>
      <c r="H47" s="67" t="s">
        <v>20267</v>
      </c>
      <c r="I47" s="67" t="s">
        <v>20265</v>
      </c>
      <c r="J47" s="23" t="s">
        <v>4098</v>
      </c>
    </row>
    <row r="48" spans="2:10">
      <c r="B48" s="285">
        <v>41436</v>
      </c>
      <c r="C48" s="67">
        <v>20</v>
      </c>
      <c r="D48" s="67">
        <v>20</v>
      </c>
      <c r="E48" s="67">
        <v>0</v>
      </c>
      <c r="F48" s="67">
        <v>0</v>
      </c>
      <c r="G48" s="67" t="s">
        <v>622</v>
      </c>
      <c r="H48" s="67" t="s">
        <v>4163</v>
      </c>
      <c r="I48" s="67" t="s">
        <v>20271</v>
      </c>
      <c r="J48" s="23" t="s">
        <v>4098</v>
      </c>
    </row>
    <row r="49" spans="2:10">
      <c r="B49" s="285">
        <v>41437</v>
      </c>
      <c r="C49" s="67">
        <v>0</v>
      </c>
      <c r="D49" s="67">
        <v>5</v>
      </c>
      <c r="E49" s="67">
        <v>0</v>
      </c>
      <c r="F49" s="67">
        <v>0</v>
      </c>
      <c r="G49" s="67" t="s">
        <v>622</v>
      </c>
      <c r="H49" s="67" t="s">
        <v>4162</v>
      </c>
      <c r="I49" s="67" t="s">
        <v>20268</v>
      </c>
      <c r="J49" s="23" t="s">
        <v>4098</v>
      </c>
    </row>
    <row r="50" spans="2:10">
      <c r="B50" s="285">
        <v>41385</v>
      </c>
      <c r="C50" s="67">
        <v>12</v>
      </c>
      <c r="D50" s="67">
        <v>12</v>
      </c>
      <c r="E50" s="67">
        <v>12</v>
      </c>
      <c r="F50" s="67">
        <v>12</v>
      </c>
      <c r="G50" s="67" t="s">
        <v>622</v>
      </c>
      <c r="H50" s="67" t="s">
        <v>1551</v>
      </c>
      <c r="I50" s="67" t="s">
        <v>12757</v>
      </c>
      <c r="J50" s="23" t="s">
        <v>4098</v>
      </c>
    </row>
    <row r="51" spans="2:10">
      <c r="B51" s="285">
        <v>41458</v>
      </c>
      <c r="C51" s="67">
        <v>0</v>
      </c>
      <c r="D51" s="67">
        <v>6</v>
      </c>
      <c r="E51" s="67">
        <v>6</v>
      </c>
      <c r="F51" s="67">
        <v>0</v>
      </c>
      <c r="G51" s="67" t="s">
        <v>622</v>
      </c>
      <c r="H51" s="67" t="s">
        <v>20272</v>
      </c>
      <c r="I51" s="67" t="s">
        <v>20268</v>
      </c>
      <c r="J51" s="23" t="s">
        <v>4098</v>
      </c>
    </row>
    <row r="52" spans="2:10" s="23" customFormat="1">
      <c r="B52" s="285">
        <v>41480</v>
      </c>
      <c r="C52" s="67">
        <v>1</v>
      </c>
      <c r="D52" s="67">
        <v>0</v>
      </c>
      <c r="E52" s="67">
        <v>0</v>
      </c>
      <c r="F52" s="67">
        <v>0</v>
      </c>
      <c r="G52" s="67" t="s">
        <v>622</v>
      </c>
      <c r="H52" s="67" t="s">
        <v>4163</v>
      </c>
      <c r="I52" s="67" t="s">
        <v>20435</v>
      </c>
      <c r="J52" s="23" t="s">
        <v>4098</v>
      </c>
    </row>
    <row r="53" spans="2:10">
      <c r="B53" s="285">
        <v>41491</v>
      </c>
      <c r="C53" s="67">
        <v>0</v>
      </c>
      <c r="D53" s="67">
        <v>5</v>
      </c>
      <c r="E53" s="67">
        <v>5</v>
      </c>
      <c r="F53" s="67">
        <v>0</v>
      </c>
      <c r="G53" s="67" t="s">
        <v>622</v>
      </c>
      <c r="H53" s="67" t="s">
        <v>20267</v>
      </c>
      <c r="I53" s="67" t="s">
        <v>20268</v>
      </c>
    </row>
    <row r="54" spans="2:10" s="23" customFormat="1">
      <c r="B54" s="285">
        <v>41499</v>
      </c>
      <c r="C54" s="67">
        <v>1</v>
      </c>
      <c r="D54" s="67">
        <v>1</v>
      </c>
      <c r="E54" s="67">
        <v>1</v>
      </c>
      <c r="F54" s="67">
        <v>1</v>
      </c>
      <c r="G54" s="67" t="s">
        <v>622</v>
      </c>
      <c r="H54" s="67" t="s">
        <v>20267</v>
      </c>
      <c r="I54" s="67" t="s">
        <v>12757</v>
      </c>
    </row>
    <row r="55" spans="2:10">
      <c r="B55" s="285">
        <v>41512</v>
      </c>
      <c r="C55" s="67">
        <v>1</v>
      </c>
      <c r="D55" s="67">
        <v>1</v>
      </c>
      <c r="E55" s="67">
        <v>1</v>
      </c>
      <c r="F55" s="67">
        <v>1</v>
      </c>
      <c r="G55" s="67" t="s">
        <v>622</v>
      </c>
      <c r="H55" s="67" t="s">
        <v>20267</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01"/>
  <sheetViews>
    <sheetView topLeftCell="A177" workbookViewId="0">
      <selection activeCell="B2" sqref="B2:B201"/>
    </sheetView>
  </sheetViews>
  <sheetFormatPr defaultRowHeight="15"/>
  <cols>
    <col min="1" max="1" width="15.7109375" bestFit="1" customWidth="1"/>
    <col min="2" max="2" width="11.42578125" bestFit="1" customWidth="1"/>
  </cols>
  <sheetData>
    <row r="1" spans="1:2" ht="15.75" thickBot="1">
      <c r="A1" s="419" t="s">
        <v>20708</v>
      </c>
      <c r="B1" s="23" t="s">
        <v>20709</v>
      </c>
    </row>
    <row r="2" spans="1:2">
      <c r="A2" s="200" t="s">
        <v>6186</v>
      </c>
      <c r="B2" s="23" t="s">
        <v>14881</v>
      </c>
    </row>
    <row r="3" spans="1:2">
      <c r="A3" s="67" t="s">
        <v>1970</v>
      </c>
      <c r="B3" s="23" t="s">
        <v>14881</v>
      </c>
    </row>
    <row r="4" spans="1:2">
      <c r="A4" s="67" t="s">
        <v>1964</v>
      </c>
      <c r="B4" s="23" t="s">
        <v>14881</v>
      </c>
    </row>
    <row r="5" spans="1:2">
      <c r="A5" s="67" t="s">
        <v>1417</v>
      </c>
      <c r="B5" s="23" t="s">
        <v>14881</v>
      </c>
    </row>
    <row r="6" spans="1:2">
      <c r="A6" s="67" t="s">
        <v>6531</v>
      </c>
      <c r="B6" s="23" t="s">
        <v>14881</v>
      </c>
    </row>
    <row r="7" spans="1:2">
      <c r="A7" s="67" t="s">
        <v>432</v>
      </c>
      <c r="B7" s="23" t="s">
        <v>14881</v>
      </c>
    </row>
    <row r="8" spans="1:2">
      <c r="A8" s="67" t="s">
        <v>5974</v>
      </c>
      <c r="B8" s="23" t="s">
        <v>14881</v>
      </c>
    </row>
    <row r="9" spans="1:2">
      <c r="A9" s="67" t="s">
        <v>5265</v>
      </c>
      <c r="B9" s="23" t="s">
        <v>14881</v>
      </c>
    </row>
    <row r="10" spans="1:2">
      <c r="A10" s="67" t="s">
        <v>6260</v>
      </c>
      <c r="B10" s="23" t="s">
        <v>14881</v>
      </c>
    </row>
    <row r="11" spans="1:2">
      <c r="A11" s="67" t="s">
        <v>8279</v>
      </c>
      <c r="B11" s="23" t="s">
        <v>14881</v>
      </c>
    </row>
    <row r="12" spans="1:2">
      <c r="A12" s="67" t="s">
        <v>4742</v>
      </c>
      <c r="B12" s="23" t="s">
        <v>14881</v>
      </c>
    </row>
    <row r="13" spans="1:2">
      <c r="A13" s="67" t="s">
        <v>11906</v>
      </c>
      <c r="B13" s="23" t="s">
        <v>14881</v>
      </c>
    </row>
    <row r="14" spans="1:2">
      <c r="A14" s="67" t="s">
        <v>5672</v>
      </c>
      <c r="B14" s="23" t="s">
        <v>14881</v>
      </c>
    </row>
    <row r="15" spans="1:2">
      <c r="A15" s="67" t="s">
        <v>440</v>
      </c>
      <c r="B15" s="23" t="s">
        <v>14881</v>
      </c>
    </row>
    <row r="16" spans="1:2">
      <c r="A16" s="67" t="s">
        <v>438</v>
      </c>
      <c r="B16" s="23" t="s">
        <v>14881</v>
      </c>
    </row>
    <row r="17" spans="1:2">
      <c r="A17" s="67" t="s">
        <v>5165</v>
      </c>
      <c r="B17" s="23" t="s">
        <v>14881</v>
      </c>
    </row>
    <row r="18" spans="1:2">
      <c r="A18" s="67" t="s">
        <v>8166</v>
      </c>
      <c r="B18" s="23" t="s">
        <v>14881</v>
      </c>
    </row>
    <row r="19" spans="1:2">
      <c r="A19" s="67" t="s">
        <v>2388</v>
      </c>
      <c r="B19" s="23" t="s">
        <v>14881</v>
      </c>
    </row>
    <row r="20" spans="1:2">
      <c r="A20" s="67" t="s">
        <v>7233</v>
      </c>
      <c r="B20" s="23" t="s">
        <v>14881</v>
      </c>
    </row>
    <row r="21" spans="1:2">
      <c r="A21" s="67" t="s">
        <v>7414</v>
      </c>
      <c r="B21" s="23" t="s">
        <v>14881</v>
      </c>
    </row>
    <row r="22" spans="1:2">
      <c r="A22" s="67" t="s">
        <v>9796</v>
      </c>
      <c r="B22" s="23" t="s">
        <v>14881</v>
      </c>
    </row>
    <row r="23" spans="1:2">
      <c r="A23" s="67" t="s">
        <v>8632</v>
      </c>
      <c r="B23" s="23" t="s">
        <v>14881</v>
      </c>
    </row>
    <row r="24" spans="1:2">
      <c r="A24" s="67" t="s">
        <v>7581</v>
      </c>
      <c r="B24" s="23" t="s">
        <v>14881</v>
      </c>
    </row>
    <row r="25" spans="1:2">
      <c r="A25" s="67" t="s">
        <v>8168</v>
      </c>
      <c r="B25" s="23" t="s">
        <v>14881</v>
      </c>
    </row>
    <row r="26" spans="1:2">
      <c r="A26" s="67" t="s">
        <v>6534</v>
      </c>
      <c r="B26" s="23" t="s">
        <v>14881</v>
      </c>
    </row>
    <row r="27" spans="1:2">
      <c r="A27" s="67" t="s">
        <v>13314</v>
      </c>
      <c r="B27" s="23" t="s">
        <v>14881</v>
      </c>
    </row>
    <row r="28" spans="1:2">
      <c r="A28" s="67" t="s">
        <v>9023</v>
      </c>
      <c r="B28" s="23" t="s">
        <v>14881</v>
      </c>
    </row>
    <row r="29" spans="1:2">
      <c r="A29" s="67" t="s">
        <v>449</v>
      </c>
      <c r="B29" s="23" t="s">
        <v>14881</v>
      </c>
    </row>
    <row r="30" spans="1:2">
      <c r="A30" s="67" t="s">
        <v>1219</v>
      </c>
      <c r="B30" s="23" t="s">
        <v>14881</v>
      </c>
    </row>
    <row r="31" spans="1:2">
      <c r="A31" s="67" t="s">
        <v>1201</v>
      </c>
      <c r="B31" s="23" t="s">
        <v>14881</v>
      </c>
    </row>
    <row r="32" spans="1:2">
      <c r="A32" s="67" t="s">
        <v>15305</v>
      </c>
      <c r="B32" s="23" t="s">
        <v>14881</v>
      </c>
    </row>
    <row r="33" spans="1:2">
      <c r="A33" s="67" t="s">
        <v>4586</v>
      </c>
      <c r="B33" s="23" t="s">
        <v>14881</v>
      </c>
    </row>
    <row r="34" spans="1:2">
      <c r="A34" s="67" t="s">
        <v>5366</v>
      </c>
      <c r="B34" s="23" t="s">
        <v>14881</v>
      </c>
    </row>
    <row r="35" spans="1:2">
      <c r="A35" s="67" t="s">
        <v>6185</v>
      </c>
      <c r="B35" s="23" t="s">
        <v>14881</v>
      </c>
    </row>
    <row r="36" spans="1:2">
      <c r="A36" s="67" t="s">
        <v>2033</v>
      </c>
      <c r="B36" s="23" t="s">
        <v>14881</v>
      </c>
    </row>
    <row r="37" spans="1:2">
      <c r="A37" s="67" t="s">
        <v>1431</v>
      </c>
      <c r="B37" s="23" t="s">
        <v>14881</v>
      </c>
    </row>
    <row r="38" spans="1:2">
      <c r="A38" s="67" t="s">
        <v>9350</v>
      </c>
      <c r="B38" s="23" t="s">
        <v>14881</v>
      </c>
    </row>
    <row r="39" spans="1:2">
      <c r="A39" s="67" t="s">
        <v>5282</v>
      </c>
      <c r="B39" s="23" t="s">
        <v>14881</v>
      </c>
    </row>
    <row r="40" spans="1:2">
      <c r="A40" s="67" t="s">
        <v>2582</v>
      </c>
      <c r="B40" s="23" t="s">
        <v>14881</v>
      </c>
    </row>
    <row r="41" spans="1:2">
      <c r="A41" s="67" t="s">
        <v>5243</v>
      </c>
      <c r="B41" s="23" t="s">
        <v>14881</v>
      </c>
    </row>
    <row r="42" spans="1:2">
      <c r="A42" s="67" t="s">
        <v>15196</v>
      </c>
      <c r="B42" s="23" t="s">
        <v>14881</v>
      </c>
    </row>
    <row r="43" spans="1:2">
      <c r="A43" s="67" t="s">
        <v>12195</v>
      </c>
      <c r="B43" s="23" t="s">
        <v>14881</v>
      </c>
    </row>
    <row r="44" spans="1:2">
      <c r="A44" s="67" t="s">
        <v>13510</v>
      </c>
      <c r="B44" s="23" t="s">
        <v>14881</v>
      </c>
    </row>
    <row r="45" spans="1:2">
      <c r="A45" s="67" t="s">
        <v>3568</v>
      </c>
      <c r="B45" s="23" t="s">
        <v>14881</v>
      </c>
    </row>
    <row r="46" spans="1:2">
      <c r="A46" s="67" t="s">
        <v>415</v>
      </c>
      <c r="B46" s="23" t="s">
        <v>14881</v>
      </c>
    </row>
    <row r="47" spans="1:2">
      <c r="A47" s="67" t="s">
        <v>7398</v>
      </c>
      <c r="B47" s="23" t="s">
        <v>14881</v>
      </c>
    </row>
    <row r="48" spans="1:2">
      <c r="A48" s="67" t="s">
        <v>5185</v>
      </c>
      <c r="B48" s="23" t="s">
        <v>14881</v>
      </c>
    </row>
    <row r="49" spans="1:2">
      <c r="A49" s="67" t="s">
        <v>2027</v>
      </c>
      <c r="B49" s="23" t="s">
        <v>14881</v>
      </c>
    </row>
    <row r="50" spans="1:2">
      <c r="A50" s="67" t="s">
        <v>17598</v>
      </c>
      <c r="B50" s="23" t="s">
        <v>14881</v>
      </c>
    </row>
    <row r="51" spans="1:2">
      <c r="A51" s="67" t="s">
        <v>5098</v>
      </c>
      <c r="B51" s="23" t="s">
        <v>14881</v>
      </c>
    </row>
    <row r="52" spans="1:2">
      <c r="A52" s="67" t="s">
        <v>5819</v>
      </c>
      <c r="B52" s="23" t="s">
        <v>14881</v>
      </c>
    </row>
    <row r="53" spans="1:2">
      <c r="A53" s="67" t="s">
        <v>5681</v>
      </c>
      <c r="B53" s="23" t="s">
        <v>14881</v>
      </c>
    </row>
    <row r="54" spans="1:2">
      <c r="A54" s="67" t="s">
        <v>15769</v>
      </c>
      <c r="B54" s="23" t="s">
        <v>14881</v>
      </c>
    </row>
    <row r="55" spans="1:2">
      <c r="A55" s="67" t="s">
        <v>1279</v>
      </c>
      <c r="B55" s="23" t="s">
        <v>14881</v>
      </c>
    </row>
    <row r="56" spans="1:2">
      <c r="A56" s="67" t="s">
        <v>16082</v>
      </c>
      <c r="B56" s="23" t="s">
        <v>14881</v>
      </c>
    </row>
    <row r="57" spans="1:2">
      <c r="A57" s="67" t="s">
        <v>17113</v>
      </c>
      <c r="B57" s="23" t="s">
        <v>14881</v>
      </c>
    </row>
    <row r="58" spans="1:2">
      <c r="A58" s="67" t="s">
        <v>11732</v>
      </c>
      <c r="B58" s="23" t="s">
        <v>14881</v>
      </c>
    </row>
    <row r="59" spans="1:2">
      <c r="A59" s="67" t="s">
        <v>396</v>
      </c>
      <c r="B59" s="23" t="s">
        <v>14881</v>
      </c>
    </row>
    <row r="60" spans="1:2">
      <c r="A60" s="67" t="s">
        <v>17890</v>
      </c>
      <c r="B60" s="23" t="s">
        <v>14881</v>
      </c>
    </row>
    <row r="61" spans="1:2">
      <c r="A61" s="67" t="s">
        <v>14633</v>
      </c>
      <c r="B61" s="23" t="s">
        <v>14881</v>
      </c>
    </row>
    <row r="62" spans="1:2">
      <c r="A62" s="67" t="s">
        <v>13244</v>
      </c>
      <c r="B62" s="23" t="s">
        <v>14881</v>
      </c>
    </row>
    <row r="63" spans="1:2">
      <c r="A63" s="67" t="s">
        <v>12149</v>
      </c>
      <c r="B63" s="23" t="s">
        <v>14881</v>
      </c>
    </row>
    <row r="64" spans="1:2">
      <c r="A64" s="67" t="s">
        <v>5374</v>
      </c>
      <c r="B64" s="23" t="s">
        <v>14881</v>
      </c>
    </row>
    <row r="65" spans="1:2">
      <c r="A65" s="67" t="s">
        <v>17748</v>
      </c>
      <c r="B65" s="23" t="s">
        <v>14881</v>
      </c>
    </row>
    <row r="66" spans="1:2">
      <c r="A66" s="67" t="s">
        <v>9370</v>
      </c>
      <c r="B66" s="23" t="s">
        <v>14881</v>
      </c>
    </row>
    <row r="67" spans="1:2">
      <c r="A67" s="67" t="s">
        <v>5821</v>
      </c>
      <c r="B67" s="23" t="s">
        <v>14881</v>
      </c>
    </row>
    <row r="68" spans="1:2">
      <c r="A68" s="67" t="s">
        <v>8171</v>
      </c>
      <c r="B68" s="23" t="s">
        <v>14881</v>
      </c>
    </row>
    <row r="69" spans="1:2">
      <c r="A69" s="67" t="s">
        <v>2218</v>
      </c>
      <c r="B69" s="23" t="s">
        <v>14881</v>
      </c>
    </row>
    <row r="70" spans="1:2">
      <c r="A70" s="67" t="s">
        <v>6849</v>
      </c>
      <c r="B70" s="23" t="s">
        <v>14881</v>
      </c>
    </row>
    <row r="71" spans="1:2">
      <c r="A71" s="67" t="s">
        <v>20329</v>
      </c>
      <c r="B71" s="23" t="s">
        <v>14881</v>
      </c>
    </row>
    <row r="72" spans="1:2">
      <c r="A72" s="67" t="s">
        <v>4430</v>
      </c>
      <c r="B72" s="23" t="s">
        <v>14881</v>
      </c>
    </row>
    <row r="73" spans="1:2">
      <c r="A73" s="67" t="s">
        <v>8179</v>
      </c>
      <c r="B73" s="23" t="s">
        <v>14881</v>
      </c>
    </row>
    <row r="74" spans="1:2">
      <c r="A74" s="67" t="s">
        <v>20161</v>
      </c>
      <c r="B74" s="23" t="s">
        <v>14881</v>
      </c>
    </row>
    <row r="75" spans="1:2">
      <c r="A75" s="67" t="s">
        <v>19442</v>
      </c>
      <c r="B75" s="23" t="s">
        <v>14881</v>
      </c>
    </row>
    <row r="76" spans="1:2">
      <c r="A76" s="67" t="s">
        <v>7442</v>
      </c>
      <c r="B76" s="23" t="s">
        <v>14881</v>
      </c>
    </row>
    <row r="77" spans="1:2">
      <c r="A77" s="67" t="s">
        <v>13522</v>
      </c>
      <c r="B77" s="23" t="s">
        <v>14881</v>
      </c>
    </row>
    <row r="78" spans="1:2">
      <c r="A78" s="67" t="s">
        <v>13660</v>
      </c>
      <c r="B78" s="23" t="s">
        <v>14881</v>
      </c>
    </row>
    <row r="79" spans="1:2">
      <c r="A79" s="67" t="s">
        <v>444</v>
      </c>
      <c r="B79" s="23" t="s">
        <v>14881</v>
      </c>
    </row>
    <row r="80" spans="1:2">
      <c r="A80" s="67" t="s">
        <v>1699</v>
      </c>
      <c r="B80" s="23" t="s">
        <v>14881</v>
      </c>
    </row>
    <row r="81" spans="1:2">
      <c r="A81" s="67" t="s">
        <v>1265</v>
      </c>
      <c r="B81" s="23" t="s">
        <v>14881</v>
      </c>
    </row>
    <row r="82" spans="1:2">
      <c r="A82" s="67" t="s">
        <v>448</v>
      </c>
      <c r="B82" s="23" t="s">
        <v>14881</v>
      </c>
    </row>
    <row r="83" spans="1:2">
      <c r="A83" s="67" t="s">
        <v>1263</v>
      </c>
      <c r="B83" s="23" t="s">
        <v>14881</v>
      </c>
    </row>
    <row r="84" spans="1:2">
      <c r="A84" s="67" t="s">
        <v>393</v>
      </c>
      <c r="B84" s="23" t="s">
        <v>14881</v>
      </c>
    </row>
    <row r="85" spans="1:2">
      <c r="A85" s="67" t="s">
        <v>2032</v>
      </c>
      <c r="B85" s="23" t="s">
        <v>14881</v>
      </c>
    </row>
    <row r="86" spans="1:2">
      <c r="A86" s="67" t="s">
        <v>1421</v>
      </c>
      <c r="B86" s="23" t="s">
        <v>14881</v>
      </c>
    </row>
    <row r="87" spans="1:2">
      <c r="A87" s="67" t="s">
        <v>12070</v>
      </c>
      <c r="B87" s="23" t="s">
        <v>14881</v>
      </c>
    </row>
    <row r="88" spans="1:2">
      <c r="A88" s="67" t="s">
        <v>5363</v>
      </c>
      <c r="B88" s="23" t="s">
        <v>14881</v>
      </c>
    </row>
    <row r="89" spans="1:2">
      <c r="A89" s="67" t="s">
        <v>9485</v>
      </c>
      <c r="B89" s="23" t="s">
        <v>14881</v>
      </c>
    </row>
    <row r="90" spans="1:2">
      <c r="A90" s="67" t="s">
        <v>1267</v>
      </c>
      <c r="B90" s="23" t="s">
        <v>14881</v>
      </c>
    </row>
    <row r="91" spans="1:2">
      <c r="A91" s="67" t="s">
        <v>1641</v>
      </c>
      <c r="B91" s="23" t="s">
        <v>14881</v>
      </c>
    </row>
    <row r="92" spans="1:2">
      <c r="A92" s="67" t="s">
        <v>1990</v>
      </c>
      <c r="B92" s="23" t="s">
        <v>14881</v>
      </c>
    </row>
    <row r="93" spans="1:2">
      <c r="A93" s="67" t="s">
        <v>421</v>
      </c>
      <c r="B93" s="23" t="s">
        <v>14881</v>
      </c>
    </row>
    <row r="94" spans="1:2">
      <c r="A94" s="67" t="s">
        <v>1498</v>
      </c>
      <c r="B94" s="23" t="s">
        <v>14881</v>
      </c>
    </row>
    <row r="95" spans="1:2">
      <c r="A95" s="67" t="s">
        <v>4112</v>
      </c>
      <c r="B95" s="23" t="s">
        <v>14881</v>
      </c>
    </row>
    <row r="96" spans="1:2">
      <c r="A96" s="67" t="s">
        <v>3057</v>
      </c>
      <c r="B96" s="23" t="s">
        <v>14881</v>
      </c>
    </row>
    <row r="97" spans="1:2">
      <c r="A97" s="67" t="s">
        <v>6183</v>
      </c>
      <c r="B97" s="23" t="s">
        <v>14881</v>
      </c>
    </row>
    <row r="98" spans="1:2">
      <c r="A98" s="67" t="s">
        <v>6271</v>
      </c>
      <c r="B98" s="23" t="s">
        <v>14881</v>
      </c>
    </row>
    <row r="99" spans="1:2">
      <c r="A99" s="67" t="s">
        <v>7201</v>
      </c>
      <c r="B99" s="23" t="s">
        <v>14881</v>
      </c>
    </row>
    <row r="100" spans="1:2">
      <c r="A100" s="67" t="s">
        <v>5989</v>
      </c>
      <c r="B100" s="23" t="s">
        <v>14881</v>
      </c>
    </row>
    <row r="101" spans="1:2">
      <c r="A101" s="67" t="s">
        <v>12764</v>
      </c>
      <c r="B101" s="23" t="s">
        <v>14881</v>
      </c>
    </row>
    <row r="102" spans="1:2">
      <c r="A102" s="67" t="s">
        <v>4106</v>
      </c>
      <c r="B102" s="23" t="s">
        <v>14881</v>
      </c>
    </row>
    <row r="103" spans="1:2">
      <c r="A103" s="67" t="s">
        <v>4560</v>
      </c>
      <c r="B103" s="23" t="s">
        <v>14881</v>
      </c>
    </row>
    <row r="104" spans="1:2">
      <c r="A104" s="67" t="s">
        <v>2683</v>
      </c>
      <c r="B104" s="23" t="s">
        <v>14881</v>
      </c>
    </row>
    <row r="105" spans="1:2">
      <c r="A105" s="67" t="s">
        <v>3932</v>
      </c>
      <c r="B105" s="23" t="s">
        <v>14881</v>
      </c>
    </row>
    <row r="106" spans="1:2">
      <c r="A106" s="67" t="s">
        <v>6856</v>
      </c>
      <c r="B106" s="23" t="s">
        <v>14881</v>
      </c>
    </row>
    <row r="107" spans="1:2">
      <c r="A107" s="67" t="s">
        <v>4783</v>
      </c>
      <c r="B107" s="23" t="s">
        <v>14881</v>
      </c>
    </row>
    <row r="108" spans="1:2">
      <c r="A108" s="67" t="s">
        <v>6281</v>
      </c>
      <c r="B108" s="23" t="s">
        <v>14881</v>
      </c>
    </row>
    <row r="109" spans="1:2">
      <c r="A109" s="67" t="s">
        <v>6644</v>
      </c>
      <c r="B109" s="23" t="s">
        <v>14881</v>
      </c>
    </row>
    <row r="110" spans="1:2">
      <c r="A110" s="67" t="s">
        <v>5558</v>
      </c>
      <c r="B110" s="23" t="s">
        <v>14881</v>
      </c>
    </row>
    <row r="111" spans="1:2">
      <c r="A111" s="67" t="s">
        <v>9283</v>
      </c>
      <c r="B111" s="23" t="s">
        <v>14881</v>
      </c>
    </row>
    <row r="112" spans="1:2">
      <c r="A112" s="67" t="s">
        <v>15642</v>
      </c>
      <c r="B112" s="23" t="s">
        <v>14881</v>
      </c>
    </row>
    <row r="113" spans="1:2">
      <c r="A113" s="67" t="s">
        <v>13249</v>
      </c>
      <c r="B113" s="23" t="s">
        <v>14881</v>
      </c>
    </row>
    <row r="114" spans="1:2">
      <c r="A114" s="67" t="s">
        <v>5152</v>
      </c>
      <c r="B114" s="23" t="s">
        <v>14881</v>
      </c>
    </row>
    <row r="115" spans="1:2">
      <c r="A115" s="67" t="s">
        <v>5094</v>
      </c>
      <c r="B115" s="23" t="s">
        <v>14881</v>
      </c>
    </row>
    <row r="116" spans="1:2">
      <c r="A116" s="67" t="s">
        <v>3399</v>
      </c>
      <c r="B116" s="23" t="s">
        <v>14881</v>
      </c>
    </row>
    <row r="117" spans="1:2">
      <c r="A117" s="67" t="s">
        <v>15994</v>
      </c>
      <c r="B117" s="23" t="s">
        <v>14881</v>
      </c>
    </row>
    <row r="118" spans="1:2">
      <c r="A118" s="67" t="s">
        <v>19939</v>
      </c>
      <c r="B118" s="23" t="s">
        <v>14881</v>
      </c>
    </row>
    <row r="119" spans="1:2">
      <c r="A119" s="67" t="s">
        <v>5719</v>
      </c>
      <c r="B119" s="23" t="s">
        <v>14881</v>
      </c>
    </row>
    <row r="120" spans="1:2">
      <c r="A120" s="67" t="s">
        <v>4956</v>
      </c>
      <c r="B120" s="23" t="s">
        <v>14881</v>
      </c>
    </row>
    <row r="121" spans="1:2">
      <c r="A121" s="67" t="s">
        <v>4953</v>
      </c>
      <c r="B121" s="23" t="s">
        <v>14881</v>
      </c>
    </row>
    <row r="122" spans="1:2">
      <c r="A122" s="67" t="s">
        <v>5694</v>
      </c>
      <c r="B122" s="23" t="s">
        <v>14881</v>
      </c>
    </row>
    <row r="123" spans="1:2">
      <c r="A123" s="67" t="s">
        <v>5253</v>
      </c>
      <c r="B123" s="23" t="s">
        <v>14881</v>
      </c>
    </row>
    <row r="124" spans="1:2">
      <c r="A124" s="67" t="s">
        <v>6275</v>
      </c>
      <c r="B124" s="23" t="s">
        <v>14881</v>
      </c>
    </row>
    <row r="125" spans="1:2">
      <c r="A125" s="67" t="s">
        <v>15361</v>
      </c>
      <c r="B125" s="23" t="s">
        <v>14881</v>
      </c>
    </row>
    <row r="126" spans="1:2">
      <c r="A126" s="67" t="s">
        <v>6863</v>
      </c>
      <c r="B126" s="23" t="s">
        <v>14881</v>
      </c>
    </row>
    <row r="127" spans="1:2">
      <c r="A127" s="67" t="s">
        <v>5691</v>
      </c>
      <c r="B127" s="23" t="s">
        <v>14881</v>
      </c>
    </row>
    <row r="128" spans="1:2">
      <c r="A128" s="67" t="s">
        <v>8991</v>
      </c>
      <c r="B128" s="23" t="s">
        <v>14881</v>
      </c>
    </row>
    <row r="129" spans="1:2">
      <c r="A129" s="67" t="s">
        <v>15428</v>
      </c>
      <c r="B129" s="23" t="s">
        <v>14881</v>
      </c>
    </row>
    <row r="130" spans="1:2">
      <c r="A130" s="67" t="s">
        <v>9233</v>
      </c>
      <c r="B130" s="23" t="s">
        <v>14881</v>
      </c>
    </row>
    <row r="131" spans="1:2">
      <c r="A131" s="67" t="s">
        <v>5746</v>
      </c>
      <c r="B131" s="23" t="s">
        <v>14881</v>
      </c>
    </row>
    <row r="132" spans="1:2">
      <c r="A132" s="67" t="s">
        <v>7418</v>
      </c>
      <c r="B132" s="23" t="s">
        <v>14881</v>
      </c>
    </row>
    <row r="133" spans="1:2">
      <c r="A133" s="67" t="s">
        <v>6300</v>
      </c>
      <c r="B133" s="23" t="s">
        <v>14881</v>
      </c>
    </row>
    <row r="134" spans="1:2">
      <c r="A134" s="67" t="s">
        <v>6301</v>
      </c>
      <c r="B134" s="23" t="s">
        <v>14881</v>
      </c>
    </row>
    <row r="135" spans="1:2">
      <c r="A135" s="67" t="s">
        <v>6950</v>
      </c>
      <c r="B135" s="23" t="s">
        <v>14881</v>
      </c>
    </row>
    <row r="136" spans="1:2">
      <c r="A136" s="67" t="s">
        <v>11961</v>
      </c>
      <c r="B136" s="23" t="s">
        <v>14881</v>
      </c>
    </row>
    <row r="137" spans="1:2">
      <c r="A137" s="67" t="s">
        <v>13204</v>
      </c>
      <c r="B137" s="23" t="s">
        <v>14881</v>
      </c>
    </row>
    <row r="138" spans="1:2">
      <c r="A138" s="67" t="s">
        <v>11613</v>
      </c>
      <c r="B138" s="23" t="s">
        <v>14881</v>
      </c>
    </row>
    <row r="139" spans="1:2">
      <c r="A139" s="67" t="s">
        <v>15839</v>
      </c>
      <c r="B139" s="23" t="s">
        <v>14881</v>
      </c>
    </row>
    <row r="140" spans="1:2">
      <c r="A140" s="67" t="s">
        <v>12108</v>
      </c>
      <c r="B140" s="23" t="s">
        <v>14881</v>
      </c>
    </row>
    <row r="141" spans="1:2">
      <c r="A141" s="67" t="s">
        <v>12136</v>
      </c>
      <c r="B141" s="23" t="s">
        <v>14881</v>
      </c>
    </row>
    <row r="142" spans="1:2">
      <c r="A142" s="67" t="s">
        <v>14689</v>
      </c>
      <c r="B142" s="23" t="s">
        <v>14881</v>
      </c>
    </row>
    <row r="143" spans="1:2">
      <c r="A143" s="67" t="s">
        <v>9386</v>
      </c>
      <c r="B143" s="23" t="s">
        <v>14881</v>
      </c>
    </row>
    <row r="144" spans="1:2">
      <c r="A144" s="67" t="s">
        <v>13335</v>
      </c>
      <c r="B144" s="23" t="s">
        <v>14881</v>
      </c>
    </row>
    <row r="145" spans="1:2">
      <c r="A145" s="67" t="s">
        <v>12010</v>
      </c>
      <c r="B145" s="23" t="s">
        <v>14881</v>
      </c>
    </row>
    <row r="146" spans="1:2">
      <c r="A146" s="67" t="s">
        <v>11837</v>
      </c>
      <c r="B146" s="23" t="s">
        <v>14881</v>
      </c>
    </row>
    <row r="147" spans="1:2">
      <c r="A147" s="67" t="s">
        <v>17822</v>
      </c>
      <c r="B147" s="23" t="s">
        <v>14881</v>
      </c>
    </row>
    <row r="148" spans="1:2">
      <c r="A148" s="67" t="s">
        <v>19449</v>
      </c>
      <c r="B148" s="23" t="s">
        <v>14881</v>
      </c>
    </row>
    <row r="149" spans="1:2">
      <c r="A149" s="67" t="s">
        <v>5847</v>
      </c>
      <c r="B149" s="23" t="s">
        <v>14881</v>
      </c>
    </row>
    <row r="150" spans="1:2">
      <c r="A150" s="67" t="s">
        <v>8951</v>
      </c>
      <c r="B150" s="23" t="s">
        <v>14881</v>
      </c>
    </row>
    <row r="151" spans="1:2">
      <c r="A151" s="67" t="s">
        <v>9319</v>
      </c>
      <c r="B151" s="23" t="s">
        <v>14881</v>
      </c>
    </row>
    <row r="152" spans="1:2">
      <c r="A152" s="67" t="s">
        <v>9335</v>
      </c>
      <c r="B152" s="23" t="s">
        <v>14881</v>
      </c>
    </row>
    <row r="153" spans="1:2">
      <c r="A153" s="67" t="s">
        <v>12163</v>
      </c>
      <c r="B153" s="23" t="s">
        <v>14881</v>
      </c>
    </row>
    <row r="154" spans="1:2">
      <c r="A154" s="67" t="s">
        <v>11989</v>
      </c>
      <c r="B154" s="23" t="s">
        <v>14881</v>
      </c>
    </row>
    <row r="155" spans="1:2">
      <c r="A155" s="67" t="s">
        <v>12797</v>
      </c>
      <c r="B155" s="23" t="s">
        <v>14881</v>
      </c>
    </row>
    <row r="156" spans="1:2">
      <c r="A156" s="67" t="s">
        <v>12814</v>
      </c>
      <c r="B156" s="23" t="s">
        <v>14881</v>
      </c>
    </row>
    <row r="157" spans="1:2">
      <c r="A157" s="67" t="s">
        <v>16338</v>
      </c>
      <c r="B157" s="23" t="s">
        <v>14881</v>
      </c>
    </row>
    <row r="158" spans="1:2">
      <c r="A158" s="67" t="s">
        <v>13277</v>
      </c>
      <c r="B158" s="23" t="s">
        <v>14881</v>
      </c>
    </row>
    <row r="159" spans="1:2">
      <c r="A159" s="67" t="s">
        <v>14164</v>
      </c>
      <c r="B159" s="23" t="s">
        <v>14881</v>
      </c>
    </row>
    <row r="160" spans="1:2">
      <c r="A160" s="67" t="s">
        <v>19491</v>
      </c>
      <c r="B160" s="23" t="s">
        <v>14881</v>
      </c>
    </row>
    <row r="161" spans="1:2">
      <c r="A161" s="67" t="s">
        <v>20031</v>
      </c>
      <c r="B161" s="23" t="s">
        <v>14881</v>
      </c>
    </row>
    <row r="162" spans="1:2">
      <c r="A162" s="67" t="s">
        <v>404</v>
      </c>
      <c r="B162" s="23" t="s">
        <v>14881</v>
      </c>
    </row>
    <row r="163" spans="1:2">
      <c r="A163" s="67" t="s">
        <v>20388</v>
      </c>
      <c r="B163" s="23" t="s">
        <v>14881</v>
      </c>
    </row>
    <row r="164" spans="1:2">
      <c r="A164" s="67" t="s">
        <v>15307</v>
      </c>
      <c r="B164" s="23" t="s">
        <v>14881</v>
      </c>
    </row>
    <row r="165" spans="1:2">
      <c r="A165" s="67" t="s">
        <v>19895</v>
      </c>
      <c r="B165" s="23" t="s">
        <v>14881</v>
      </c>
    </row>
    <row r="166" spans="1:2">
      <c r="A166" s="67" t="s">
        <v>20142</v>
      </c>
      <c r="B166" s="23" t="s">
        <v>14881</v>
      </c>
    </row>
    <row r="167" spans="1:2">
      <c r="A167" s="67" t="s">
        <v>1400</v>
      </c>
      <c r="B167" s="23" t="s">
        <v>14881</v>
      </c>
    </row>
    <row r="168" spans="1:2">
      <c r="A168" s="67" t="s">
        <v>5234</v>
      </c>
      <c r="B168" s="23" t="s">
        <v>14881</v>
      </c>
    </row>
    <row r="169" spans="1:2">
      <c r="A169" s="67" t="s">
        <v>19513</v>
      </c>
      <c r="B169" s="23" t="s">
        <v>14881</v>
      </c>
    </row>
    <row r="170" spans="1:2">
      <c r="A170" s="67" t="s">
        <v>19517</v>
      </c>
      <c r="B170" s="23" t="s">
        <v>14881</v>
      </c>
    </row>
    <row r="171" spans="1:2">
      <c r="A171" s="67" t="s">
        <v>8296</v>
      </c>
      <c r="B171" s="23" t="s">
        <v>14881</v>
      </c>
    </row>
    <row r="172" spans="1:2">
      <c r="A172" s="67" t="s">
        <v>20636</v>
      </c>
      <c r="B172" s="23" t="s">
        <v>14881</v>
      </c>
    </row>
    <row r="173" spans="1:2">
      <c r="A173" s="67" t="s">
        <v>19734</v>
      </c>
      <c r="B173" s="23" t="s">
        <v>14881</v>
      </c>
    </row>
    <row r="174" spans="1:2">
      <c r="A174" s="67" t="s">
        <v>12207</v>
      </c>
      <c r="B174" s="23" t="s">
        <v>14881</v>
      </c>
    </row>
    <row r="175" spans="1:2">
      <c r="A175" s="67" t="s">
        <v>19440</v>
      </c>
      <c r="B175" s="23" t="s">
        <v>14881</v>
      </c>
    </row>
    <row r="176" spans="1:2">
      <c r="A176" s="67" t="s">
        <v>7235</v>
      </c>
      <c r="B176" s="23" t="s">
        <v>14881</v>
      </c>
    </row>
    <row r="177" spans="1:2">
      <c r="A177" s="67" t="s">
        <v>9388</v>
      </c>
      <c r="B177" s="23" t="s">
        <v>14881</v>
      </c>
    </row>
    <row r="178" spans="1:2">
      <c r="A178" s="67" t="s">
        <v>14214</v>
      </c>
      <c r="B178" s="23" t="s">
        <v>14881</v>
      </c>
    </row>
    <row r="179" spans="1:2">
      <c r="A179" s="67" t="s">
        <v>2936</v>
      </c>
      <c r="B179" s="23" t="s">
        <v>14881</v>
      </c>
    </row>
    <row r="180" spans="1:2">
      <c r="A180" s="67" t="s">
        <v>5569</v>
      </c>
      <c r="B180" s="23" t="s">
        <v>14881</v>
      </c>
    </row>
    <row r="181" spans="1:2">
      <c r="A181" s="67" t="s">
        <v>20097</v>
      </c>
      <c r="B181" s="23" t="s">
        <v>14881</v>
      </c>
    </row>
    <row r="182" spans="1:2">
      <c r="A182" s="67" t="s">
        <v>19432</v>
      </c>
      <c r="B182" s="23" t="s">
        <v>14881</v>
      </c>
    </row>
    <row r="183" spans="1:2">
      <c r="A183" s="67" t="s">
        <v>19429</v>
      </c>
      <c r="B183" s="23" t="s">
        <v>14881</v>
      </c>
    </row>
    <row r="184" spans="1:2">
      <c r="A184" s="67" t="s">
        <v>6850</v>
      </c>
      <c r="B184" s="23" t="s">
        <v>14881</v>
      </c>
    </row>
    <row r="185" spans="1:2">
      <c r="A185" s="67" t="s">
        <v>19434</v>
      </c>
      <c r="B185" s="23" t="s">
        <v>14881</v>
      </c>
    </row>
    <row r="186" spans="1:2">
      <c r="A186" s="67" t="s">
        <v>4013</v>
      </c>
      <c r="B186" s="23" t="s">
        <v>14881</v>
      </c>
    </row>
    <row r="187" spans="1:2">
      <c r="A187" s="67" t="s">
        <v>18700</v>
      </c>
      <c r="B187" s="23" t="s">
        <v>14881</v>
      </c>
    </row>
    <row r="188" spans="1:2">
      <c r="A188" s="67" t="s">
        <v>19336</v>
      </c>
      <c r="B188" s="23" t="s">
        <v>14881</v>
      </c>
    </row>
    <row r="189" spans="1:2">
      <c r="A189" s="67" t="s">
        <v>19339</v>
      </c>
      <c r="B189" s="23" t="s">
        <v>14881</v>
      </c>
    </row>
    <row r="190" spans="1:2">
      <c r="A190" s="67" t="s">
        <v>17697</v>
      </c>
      <c r="B190" s="23" t="s">
        <v>14881</v>
      </c>
    </row>
    <row r="191" spans="1:2">
      <c r="A191" s="67" t="s">
        <v>8622</v>
      </c>
      <c r="B191" s="23" t="s">
        <v>14881</v>
      </c>
    </row>
    <row r="192" spans="1:2">
      <c r="A192" s="67" t="s">
        <v>417</v>
      </c>
      <c r="B192" s="23" t="s">
        <v>14881</v>
      </c>
    </row>
    <row r="193" spans="1:2">
      <c r="A193" s="67" t="s">
        <v>8960</v>
      </c>
      <c r="B193" s="23" t="s">
        <v>14881</v>
      </c>
    </row>
    <row r="194" spans="1:2">
      <c r="A194" s="67" t="s">
        <v>17949</v>
      </c>
      <c r="B194" s="23" t="s">
        <v>14881</v>
      </c>
    </row>
    <row r="195" spans="1:2">
      <c r="A195" s="67" t="s">
        <v>9260</v>
      </c>
      <c r="B195" s="23" t="s">
        <v>14881</v>
      </c>
    </row>
    <row r="196" spans="1:2">
      <c r="A196" s="67" t="s">
        <v>14127</v>
      </c>
      <c r="B196" s="23" t="s">
        <v>14881</v>
      </c>
    </row>
    <row r="197" spans="1:2">
      <c r="A197" s="67" t="s">
        <v>4167</v>
      </c>
      <c r="B197" s="23" t="s">
        <v>14881</v>
      </c>
    </row>
    <row r="198" spans="1:2">
      <c r="A198" s="67" t="s">
        <v>3056</v>
      </c>
      <c r="B198" s="23" t="s">
        <v>14881</v>
      </c>
    </row>
    <row r="199" spans="1:2">
      <c r="A199" s="67" t="s">
        <v>385</v>
      </c>
      <c r="B199" s="23" t="s">
        <v>14881</v>
      </c>
    </row>
    <row r="200" spans="1:2">
      <c r="A200" s="67" t="s">
        <v>2374</v>
      </c>
      <c r="B200" s="23" t="s">
        <v>14881</v>
      </c>
    </row>
    <row r="201" spans="1:2">
      <c r="A201" s="67" t="s">
        <v>12777</v>
      </c>
      <c r="B201" s="23" t="s">
        <v>14881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2013-09-03T20:55:31Z</dcterms:modified>
</cp:coreProperties>
</file>