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Reparos!$A$2:$J$2</definedName>
    <definedName name="_xlnm._FilterDatabase" localSheetId="4" hidden="1">SAOM!$A$1:$AD$2092</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216" i="2"/>
  <c r="D216"/>
  <c r="C216"/>
  <c r="E215"/>
  <c r="D215"/>
  <c r="C215"/>
  <c r="E214"/>
  <c r="D214"/>
  <c r="C214"/>
  <c r="F214" s="1"/>
  <c r="K210"/>
  <c r="I210"/>
  <c r="G210"/>
  <c r="E210"/>
  <c r="C210"/>
  <c r="M209"/>
  <c r="E522" i="1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C521"/>
  <c r="D521"/>
  <c r="B522"/>
  <c r="C522"/>
  <c r="D522"/>
  <c r="B523"/>
  <c r="C523"/>
  <c r="D523"/>
  <c r="B524"/>
  <c r="C524"/>
  <c r="D524"/>
  <c r="B525"/>
  <c r="C525"/>
  <c r="D525"/>
  <c r="B526"/>
  <c r="C526"/>
  <c r="D526"/>
  <c r="B527"/>
  <c r="C527"/>
  <c r="D527"/>
  <c r="B528"/>
  <c r="C528"/>
  <c r="D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5" i="2" l="1"/>
  <c r="F216"/>
  <c r="M210"/>
  <c r="F217" l="1"/>
  <c r="C2" i="10" l="1"/>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AG1771" s="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2" i="1" l="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E439" i="12" s="1"/>
  <c r="B439"/>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E508" i="12" s="1"/>
  <c r="B508"/>
  <c r="AG439" i="1"/>
  <c r="E60" i="12" s="1"/>
  <c r="B60"/>
  <c r="AG459" i="1"/>
  <c r="B304" i="12"/>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57" l="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E245" i="12" s="1"/>
  <c r="B245"/>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50" l="1"/>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<sst xmlns="http://schemas.openxmlformats.org/spreadsheetml/2006/main" count="62980" uniqueCount="20741">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</sst>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395" t="s">
        <v>3</v>
      </c>
      <c r="B1" s="396"/>
      <c r="C1" s="396"/>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7"/>
    </row>
    <row r="2" spans="1:36" ht="9.75" customHeight="1" thickBot="1">
      <c r="A2" s="398"/>
      <c r="B2" s="399"/>
      <c r="C2" s="399"/>
      <c r="D2" s="399"/>
      <c r="E2" s="399"/>
      <c r="F2" s="399"/>
      <c r="G2" s="399"/>
      <c r="H2" s="399"/>
      <c r="I2" s="399"/>
      <c r="J2" s="399"/>
      <c r="K2" s="399"/>
      <c r="L2" s="399"/>
      <c r="M2" s="399"/>
      <c r="N2" s="399"/>
      <c r="O2" s="399"/>
      <c r="P2" s="399"/>
      <c r="Q2" s="399"/>
      <c r="R2" s="400"/>
      <c r="S2" s="399"/>
      <c r="T2" s="399"/>
      <c r="U2" s="399"/>
      <c r="V2" s="399"/>
      <c r="W2" s="399"/>
      <c r="X2" s="399"/>
      <c r="Y2" s="399"/>
      <c r="Z2" s="399"/>
      <c r="AA2" s="401"/>
      <c r="AB2" s="399"/>
      <c r="AC2" s="399"/>
      <c r="AD2" s="400"/>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465" activePane="bottomRight" state="frozen"/>
      <selection pane="topRight" activeCell="B1" sqref="B1"/>
      <selection pane="bottomLeft" activeCell="A3" sqref="A3"/>
      <selection pane="bottomRight" activeCell="A476" sqref="A476"/>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4"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7"/>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8">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8">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8">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8">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8">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8">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9">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8">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8">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8">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8">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8">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8">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8">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8">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8">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8">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8">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8">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8">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8">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8">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8">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8">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8">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8">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8">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8">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8"/>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8">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8">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8">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8">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8">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8">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8">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8">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8">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8">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8">
        <v>41185</v>
      </c>
      <c r="H42" s="38" t="s">
        <v>454</v>
      </c>
      <c r="I42" s="379" t="s">
        <v>8530</v>
      </c>
      <c r="J42" s="379"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0">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8">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8">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8">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8">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0">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8">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8">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8">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8">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8">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8">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0">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8">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0">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0">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8">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8">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0">
        <v>41200</v>
      </c>
      <c r="H61" s="161" t="s">
        <v>452</v>
      </c>
      <c r="I61" s="100" t="s">
        <v>8531</v>
      </c>
      <c r="J61" s="378"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8">
        <v>41201</v>
      </c>
      <c r="H62" s="38" t="s">
        <v>454</v>
      </c>
      <c r="I62" s="376" t="s">
        <v>8477</v>
      </c>
      <c r="J62" s="377"/>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8">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8">
        <v>41207</v>
      </c>
      <c r="H64" s="38" t="s">
        <v>454</v>
      </c>
      <c r="I64" s="99" t="s">
        <v>8529</v>
      </c>
      <c r="J64" s="377"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8">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0">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0">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0">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8">
        <v>41198</v>
      </c>
      <c r="H69" s="38" t="s">
        <v>8486</v>
      </c>
      <c r="I69" s="99" t="s">
        <v>8510</v>
      </c>
      <c r="J69" s="384"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8">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8">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0">
        <v>41284</v>
      </c>
      <c r="H72" s="161" t="s">
        <v>8486</v>
      </c>
      <c r="I72" s="378" t="s">
        <v>12021</v>
      </c>
      <c r="J72" s="385"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8">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8">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8">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8">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8">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1">
        <v>41220</v>
      </c>
      <c r="H78" s="17" t="s">
        <v>454</v>
      </c>
      <c r="I78" s="375" t="s">
        <v>8601</v>
      </c>
      <c r="J78" s="375"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0">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0">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0">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8"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0">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8">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0">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0">
        <v>41242</v>
      </c>
      <c r="H86" s="161" t="s">
        <v>454</v>
      </c>
      <c r="I86" s="100" t="s">
        <v>9498</v>
      </c>
      <c r="J86" s="382"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8">
        <v>41352</v>
      </c>
      <c r="H87" s="38" t="s">
        <v>8486</v>
      </c>
      <c r="I87" s="381" t="s">
        <v>12017</v>
      </c>
      <c r="J87" s="381"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8">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8">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8">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8">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8">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8">
        <v>41227</v>
      </c>
      <c r="H93" s="38" t="s">
        <v>454</v>
      </c>
      <c r="I93" s="379" t="s">
        <v>9209</v>
      </c>
      <c r="J93" s="379"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8">
        <v>41242</v>
      </c>
      <c r="H94" s="38" t="s">
        <v>8486</v>
      </c>
      <c r="I94" s="99" t="s">
        <v>8959</v>
      </c>
      <c r="J94" s="377"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8">
        <v>41241</v>
      </c>
      <c r="H95" s="38" t="s">
        <v>8485</v>
      </c>
      <c r="I95" s="99" t="s">
        <v>8409</v>
      </c>
      <c r="J95" s="378"/>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8">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0">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0">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0">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0">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0">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0">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0">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0">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0">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0">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8">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0">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0">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0">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0">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0">
        <v>41277</v>
      </c>
      <c r="H112" s="161" t="s">
        <v>8486</v>
      </c>
      <c r="I112" s="100" t="s">
        <v>12030</v>
      </c>
      <c r="J112" s="383"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0">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0">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0">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0">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0">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0">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8">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8">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0">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0">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8">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8"/>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0">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0">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8">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8"/>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8">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8">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8"/>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8"/>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8">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8">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8">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8">
        <v>41297</v>
      </c>
      <c r="H136" s="38" t="s">
        <v>8486</v>
      </c>
      <c r="I136" s="99" t="s">
        <v>13555</v>
      </c>
      <c r="J136" s="377"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0">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0"/>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0"/>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0">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8">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8">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8">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8">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8">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0">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8">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0"/>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8">
        <v>41292</v>
      </c>
      <c r="H149" s="38" t="s">
        <v>8484</v>
      </c>
      <c r="I149" s="99" t="s">
        <v>13600</v>
      </c>
      <c r="J149" s="384"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8">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8">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8">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8">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0">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0">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8">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8">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8">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0">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8">
        <v>41528</v>
      </c>
      <c r="H160" s="161" t="s">
        <v>8486</v>
      </c>
      <c r="I160" s="99" t="s">
        <v>15555</v>
      </c>
      <c r="J160" s="386"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8">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8">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0">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8">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0">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8">
        <v>41470</v>
      </c>
      <c r="H166" s="38" t="s">
        <v>8484</v>
      </c>
      <c r="I166" s="377"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8"/>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8">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8">
        <v>41292</v>
      </c>
      <c r="H169" s="161" t="s">
        <v>613</v>
      </c>
      <c r="I169" s="99" t="s">
        <v>14073</v>
      </c>
      <c r="J169" s="384"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0">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0">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8">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8">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8">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8">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0">
        <v>41313</v>
      </c>
      <c r="H176" s="161" t="s">
        <v>8484</v>
      </c>
      <c r="I176" s="377"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8">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8">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8">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8">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0">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8">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0">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8">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8">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8">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0">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8">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8">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8">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0">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8">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8">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8">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8">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0">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8">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8">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0">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8">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8">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8">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8">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8">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8">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0">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0">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8">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8">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8">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8">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0">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0">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0">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0">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8">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0">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8">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8">
        <v>41446</v>
      </c>
      <c r="H219" s="161" t="s">
        <v>8484</v>
      </c>
      <c r="I219" s="99" t="s">
        <v>15702</v>
      </c>
      <c r="J219" s="377"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0">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8">
        <v>41550</v>
      </c>
      <c r="H221" s="161" t="s">
        <v>8486</v>
      </c>
      <c r="I221" s="99" t="s">
        <v>15699</v>
      </c>
      <c r="J221" s="95" t="s">
        <v>20736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8">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8">
        <v>41369</v>
      </c>
      <c r="H223" s="38" t="s">
        <v>8486</v>
      </c>
      <c r="I223" s="14" t="s">
        <v>15481</v>
      </c>
      <c r="J223" s="378"/>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8">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0">
        <v>41332</v>
      </c>
      <c r="H225" s="161" t="s">
        <v>8484</v>
      </c>
      <c r="I225" s="380" t="s">
        <v>8523</v>
      </c>
      <c r="J225" s="380"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0">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0">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0">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8">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8">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8">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0">
        <v>41415</v>
      </c>
      <c r="H232" s="161" t="s">
        <v>8486</v>
      </c>
      <c r="I232" s="378" t="s">
        <v>15471</v>
      </c>
      <c r="J232" s="378"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0">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8">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0">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8">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0">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0">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0">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8">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8">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8">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0">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0">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8">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8">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8">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8">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8">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0">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0">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8">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0">
        <v>41416</v>
      </c>
      <c r="H253" s="161" t="s">
        <v>8484</v>
      </c>
      <c r="I253" s="100" t="s">
        <v>17045</v>
      </c>
      <c r="J253" s="375"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8"/>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8">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8">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0">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0">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0">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8">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0"/>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0">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0">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8">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8">
        <v>41388</v>
      </c>
      <c r="H265" s="38" t="s">
        <v>8486</v>
      </c>
      <c r="I265" s="100" t="s">
        <v>8959</v>
      </c>
      <c r="J265" s="377"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8">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8">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8">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8">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8">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8">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8">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8">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8">
        <v>41366</v>
      </c>
      <c r="H274" s="38" t="s">
        <v>8484</v>
      </c>
      <c r="I274" s="99" t="s">
        <v>15294</v>
      </c>
      <c r="J274" s="377"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8">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8">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8">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8">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8">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8">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8">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8">
        <v>41369</v>
      </c>
      <c r="H282" s="38" t="s">
        <v>8484</v>
      </c>
      <c r="I282" s="99" t="s">
        <v>15294</v>
      </c>
      <c r="J282" s="384"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0">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8">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8">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8">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8">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8">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8">
        <v>41403</v>
      </c>
      <c r="H289" s="38" t="s">
        <v>8485</v>
      </c>
      <c r="I289" s="100" t="s">
        <v>8959</v>
      </c>
      <c r="J289" s="384"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0">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8">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0">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0">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8">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0">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8">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8">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0">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8">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0">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0">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0">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8">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8">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0">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8">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8">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8">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0">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8">
        <v>41416</v>
      </c>
      <c r="H310" s="38" t="s">
        <v>8484</v>
      </c>
      <c r="I310" s="100" t="s">
        <v>8959</v>
      </c>
      <c r="J310" s="384"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8">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8">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8">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0">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8">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8">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0">
        <v>41403</v>
      </c>
      <c r="H317" s="161" t="s">
        <v>8485</v>
      </c>
      <c r="I317" s="100" t="s">
        <v>8959</v>
      </c>
      <c r="J317" s="382"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0">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0">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8">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8">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0">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0">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0">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0">
        <v>41446</v>
      </c>
      <c r="H325" s="161" t="s">
        <v>8484</v>
      </c>
      <c r="I325" s="100" t="s">
        <v>8959</v>
      </c>
      <c r="J325" s="377"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8">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0">
        <v>41445</v>
      </c>
      <c r="H327" s="161" t="s">
        <v>8484</v>
      </c>
      <c r="I327" s="100" t="s">
        <v>17888</v>
      </c>
      <c r="J327" s="377"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8">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0">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0">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8">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8">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8">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8">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8"/>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8">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8">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0"/>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8">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0">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8">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0">
        <v>41470</v>
      </c>
      <c r="H342" s="161" t="s">
        <v>8484</v>
      </c>
      <c r="I342" s="14" t="s">
        <v>19093</v>
      </c>
      <c r="J342" s="382"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8">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8"/>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0">
        <v>41445</v>
      </c>
      <c r="H345" s="161" t="s">
        <v>8484</v>
      </c>
      <c r="I345" s="100" t="s">
        <v>15294</v>
      </c>
      <c r="J345" s="377"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0">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8">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8">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8">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8">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8"/>
      <c r="H351" s="161" t="s">
        <v>8484</v>
      </c>
      <c r="I351" s="46" t="s">
        <v>19210</v>
      </c>
      <c r="J351" s="384"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8"/>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8">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8">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8"/>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0"/>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8"/>
      <c r="H357" s="38" t="s">
        <v>613</v>
      </c>
      <c r="I357" s="99" t="s">
        <v>19362</v>
      </c>
      <c r="J357" s="384"/>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0">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8">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8">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0">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0"/>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8">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0">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0">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8">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0"/>
      <c r="H367" s="161"/>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8"/>
      <c r="H368" s="38"/>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8">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8">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0">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8"/>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8">
        <v>41445</v>
      </c>
      <c r="H373" s="38" t="s">
        <v>8486</v>
      </c>
      <c r="I373" s="100" t="s">
        <v>8959</v>
      </c>
      <c r="J373" s="377"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2">
        <v>41445</v>
      </c>
      <c r="H374" s="38" t="s">
        <v>15894</v>
      </c>
      <c r="I374" s="99" t="s">
        <v>17784</v>
      </c>
      <c r="J374" s="377"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8">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8">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8">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8">
        <v>41446</v>
      </c>
      <c r="H378" s="38" t="s">
        <v>15894</v>
      </c>
      <c r="I378" s="100" t="s">
        <v>8959</v>
      </c>
      <c r="J378" s="377"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8">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8">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0">
        <v>41443</v>
      </c>
      <c r="H381" s="161" t="s">
        <v>613</v>
      </c>
      <c r="I381" s="100" t="s">
        <v>8959</v>
      </c>
      <c r="J381" s="377"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0">
        <v>41445</v>
      </c>
      <c r="H382" s="161" t="s">
        <v>8486</v>
      </c>
      <c r="I382" s="100" t="s">
        <v>8959</v>
      </c>
      <c r="J382" s="377"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8">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8"/>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0">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8"/>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0">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0">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0">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0">
        <v>41471</v>
      </c>
      <c r="H390" s="161" t="s">
        <v>613</v>
      </c>
      <c r="I390" s="100" t="s">
        <v>20277</v>
      </c>
      <c r="J390" s="382"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8"/>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8">
        <v>41445</v>
      </c>
      <c r="H392" s="38" t="s">
        <v>8486</v>
      </c>
      <c r="I392" s="99" t="s">
        <v>8959</v>
      </c>
      <c r="J392" s="377"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8">
        <v>41445</v>
      </c>
      <c r="H393" s="38" t="s">
        <v>8486</v>
      </c>
      <c r="I393" s="100" t="s">
        <v>8959</v>
      </c>
      <c r="J393" s="377"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8"/>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8"/>
      <c r="H395" s="38" t="s">
        <v>613</v>
      </c>
      <c r="I395" s="99" t="s">
        <v>8959</v>
      </c>
      <c r="J395" s="384"/>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8">
        <v>41445</v>
      </c>
      <c r="H396" s="38" t="s">
        <v>8485</v>
      </c>
      <c r="I396" s="100" t="s">
        <v>8959</v>
      </c>
      <c r="J396" s="377"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0">
        <v>41444</v>
      </c>
      <c r="H397" s="161" t="s">
        <v>613</v>
      </c>
      <c r="I397" s="100" t="s">
        <v>8959</v>
      </c>
      <c r="J397" s="377"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0"/>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0">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8"/>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0">
        <v>41453</v>
      </c>
      <c r="H401" s="38" t="s">
        <v>15894</v>
      </c>
      <c r="I401" s="377"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8">
        <v>41452</v>
      </c>
      <c r="H402" s="38" t="s">
        <v>15894</v>
      </c>
      <c r="I402" s="377"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8">
        <v>41452</v>
      </c>
      <c r="H403" s="377" t="s">
        <v>15894</v>
      </c>
      <c r="I403" s="377"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0">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0">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0">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8">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0">
        <v>41459</v>
      </c>
      <c r="H408" s="161" t="s">
        <v>15894</v>
      </c>
      <c r="I408" s="100" t="s">
        <v>15294</v>
      </c>
      <c r="J408" s="377"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0">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0">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8">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0">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8">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8">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0">
        <v>41459</v>
      </c>
      <c r="H415" s="17" t="s">
        <v>8485</v>
      </c>
      <c r="I415" s="382"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0">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8">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8">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0">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8">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0">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8">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0" t="s">
        <v>15894</v>
      </c>
      <c r="H423" s="100" t="s">
        <v>15294</v>
      </c>
      <c r="I423" s="100" t="s">
        <v>20198</v>
      </c>
      <c r="J423" s="380"/>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8">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0">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8">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8">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1"/>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8">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8">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0">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8">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0">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3">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3">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8">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8">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0">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0">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8">
        <v>41486</v>
      </c>
      <c r="H440" s="38" t="s">
        <v>15894</v>
      </c>
      <c r="I440" s="99" t="s">
        <v>20410</v>
      </c>
      <c r="J440" s="99" t="s">
        <v>20472</v>
      </c>
      <c r="K440" s="16" t="s">
        <v>4086</v>
      </c>
      <c r="L440" s="371"/>
      <c r="M440" s="372"/>
      <c r="N440" s="164"/>
      <c r="O440" s="164"/>
      <c r="P440" s="371"/>
      <c r="Q440" s="371"/>
      <c r="R440" s="372"/>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8">
        <v>41508</v>
      </c>
      <c r="H441" s="38" t="s">
        <v>15894</v>
      </c>
      <c r="I441" s="99" t="s">
        <v>20577</v>
      </c>
      <c r="J441" s="99" t="s">
        <v>20619</v>
      </c>
      <c r="K441" s="16" t="s">
        <v>4086</v>
      </c>
      <c r="L441" s="371"/>
      <c r="M441" s="372"/>
      <c r="N441" s="164"/>
      <c r="O441" s="164"/>
      <c r="P441" s="371"/>
      <c r="Q441" s="371"/>
      <c r="R441" s="372"/>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0">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8">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8">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0">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8">
        <v>41486</v>
      </c>
      <c r="H446" s="161" t="s">
        <v>8485</v>
      </c>
      <c r="I446" s="100" t="s">
        <v>20409</v>
      </c>
      <c r="J446" s="99" t="s">
        <v>20473</v>
      </c>
      <c r="K446" s="16" t="s">
        <v>4086</v>
      </c>
      <c r="L446" s="373"/>
      <c r="M446" s="374"/>
      <c r="N446" s="375"/>
      <c r="O446" s="375"/>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8">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8">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0">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8">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8">
        <v>41486</v>
      </c>
      <c r="H451" s="161" t="s">
        <v>8486</v>
      </c>
      <c r="I451" s="99" t="s">
        <v>20409</v>
      </c>
      <c r="J451" s="99" t="s">
        <v>20470</v>
      </c>
      <c r="K451" s="16" t="s">
        <v>4086</v>
      </c>
      <c r="L451" s="371"/>
      <c r="M451" s="374"/>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8"/>
      <c r="H452" s="38" t="s">
        <v>15894</v>
      </c>
      <c r="I452" s="99" t="s">
        <v>20707</v>
      </c>
      <c r="J452" s="384"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0">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8">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0">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8">
        <v>41535</v>
      </c>
      <c r="H456" s="38" t="s">
        <v>8486</v>
      </c>
      <c r="I456" s="99" t="s">
        <v>15293</v>
      </c>
      <c r="J456" s="99" t="s">
        <v>20690</v>
      </c>
      <c r="K456" s="16" t="s">
        <v>4086</v>
      </c>
      <c r="L456" s="371"/>
      <c r="M456" s="372"/>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8"/>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8"/>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8">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8">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8"/>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8"/>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0"/>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8">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8"/>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8">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0">
        <v>41489</v>
      </c>
      <c r="H467" s="161" t="s">
        <v>15894</v>
      </c>
      <c r="I467" s="100" t="s">
        <v>15294</v>
      </c>
      <c r="J467" s="100" t="s">
        <v>20653</v>
      </c>
      <c r="K467" s="16" t="s">
        <v>4086</v>
      </c>
      <c r="U467" s="371"/>
      <c r="V467" s="371"/>
      <c r="W467" s="374"/>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0">
        <v>41528</v>
      </c>
      <c r="H468" s="38" t="s">
        <v>8484</v>
      </c>
      <c r="I468" s="100" t="s">
        <v>20659</v>
      </c>
      <c r="J468" s="100" t="s">
        <v>20680</v>
      </c>
      <c r="K468" s="16" t="s">
        <v>4086</v>
      </c>
      <c r="L468" s="371"/>
      <c r="M468" s="372"/>
      <c r="N468" s="164"/>
      <c r="O468" s="164"/>
      <c r="P468" s="371"/>
      <c r="Q468" s="371"/>
      <c r="R468" s="374"/>
      <c r="S468" s="164"/>
      <c r="T468" s="164"/>
      <c r="U468" s="371"/>
      <c r="V468" s="371"/>
      <c r="W468" s="374"/>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8">
        <v>41509</v>
      </c>
      <c r="H469" s="161" t="s">
        <v>8484</v>
      </c>
      <c r="I469" s="99" t="s">
        <v>20579</v>
      </c>
      <c r="J469" s="99" t="s">
        <v>20709</v>
      </c>
      <c r="K469" s="16" t="s">
        <v>4086</v>
      </c>
      <c r="L469" s="371"/>
      <c r="M469" s="372"/>
      <c r="N469" s="164"/>
      <c r="O469" s="164"/>
      <c r="P469" s="371"/>
      <c r="Q469" s="371"/>
      <c r="R469" s="374"/>
      <c r="S469" s="164"/>
      <c r="T469" s="164"/>
      <c r="U469" s="371"/>
      <c r="V469" s="371"/>
      <c r="W469" s="374"/>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0">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0">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0">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8">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8">
        <v>41530</v>
      </c>
      <c r="H474" s="38" t="s">
        <v>15894</v>
      </c>
      <c r="I474" s="99" t="s">
        <v>20665</v>
      </c>
      <c r="J474" s="384"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0">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8">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8">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8">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8">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8">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0">
        <v>41514</v>
      </c>
      <c r="H481" s="161" t="s">
        <v>8485</v>
      </c>
      <c r="I481" s="100" t="s">
        <v>20603</v>
      </c>
      <c r="J481" s="382"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0">
        <v>41514</v>
      </c>
      <c r="H482" s="161" t="s">
        <v>15894</v>
      </c>
      <c r="I482" s="100" t="s">
        <v>15293</v>
      </c>
      <c r="J482" s="100" t="s">
        <v>20628</v>
      </c>
      <c r="K482" s="16" t="s">
        <v>4086</v>
      </c>
      <c r="L482" s="371"/>
      <c r="M482" s="372"/>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8">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8">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8">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0">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8"/>
      <c r="H487" s="38" t="s">
        <v>15894</v>
      </c>
      <c r="I487" s="99" t="s">
        <v>20708</v>
      </c>
      <c r="J487" s="99" t="s">
        <v>4086</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8">
        <v>41520</v>
      </c>
      <c r="H488" s="38" t="s">
        <v>15894</v>
      </c>
      <c r="I488" s="102" t="s">
        <v>20630</v>
      </c>
      <c r="J488" s="384"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8">
        <v>41514</v>
      </c>
      <c r="H489" s="38" t="s">
        <v>8484</v>
      </c>
      <c r="I489" s="99" t="s">
        <v>15294</v>
      </c>
      <c r="J489" s="164" t="s">
        <v>20626</v>
      </c>
      <c r="K489" s="16" t="s">
        <v>4086</v>
      </c>
      <c r="L489" s="372"/>
      <c r="M489" s="375"/>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8">
        <v>41550</v>
      </c>
      <c r="H490" s="38" t="s">
        <v>8484</v>
      </c>
      <c r="I490" s="99" t="s">
        <v>20627</v>
      </c>
      <c r="J490" s="99" t="s">
        <v>20740</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8">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0">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8">
        <v>41550</v>
      </c>
      <c r="H493" s="38" t="s">
        <v>8484</v>
      </c>
      <c r="I493" s="99" t="s">
        <v>20629</v>
      </c>
      <c r="J493" s="99" t="s">
        <v>20739</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8">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0"/>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0"/>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0">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0"/>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0">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8"/>
      <c r="H500" s="38" t="s">
        <v>8486</v>
      </c>
      <c r="I500" s="99" t="s">
        <v>20678</v>
      </c>
      <c r="J500" s="99" t="s">
        <v>4086</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0">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8"/>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8">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0"/>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8">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0">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8">
        <v>41549</v>
      </c>
      <c r="H507" s="38" t="s">
        <v>8486</v>
      </c>
      <c r="I507" s="98" t="s">
        <v>20706</v>
      </c>
      <c r="J507" s="98" t="s">
        <v>20737</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8">
        <v>41550</v>
      </c>
      <c r="H508" s="38" t="s">
        <v>8484</v>
      </c>
      <c r="I508" s="99" t="s">
        <v>20697</v>
      </c>
      <c r="J508" s="99" t="s">
        <v>20738</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8"/>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8">
        <v>41547</v>
      </c>
      <c r="H510" s="38" t="s">
        <v>8484</v>
      </c>
      <c r="I510" s="99" t="s">
        <v>20705</v>
      </c>
      <c r="J510" s="370"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8"/>
      <c r="H511" s="38" t="s">
        <v>613</v>
      </c>
      <c r="I511" s="100" t="s">
        <v>20696</v>
      </c>
      <c r="J511" s="377"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0">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0">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8"/>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8">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8"/>
      <c r="H516" s="161" t="s">
        <v>8486</v>
      </c>
      <c r="I516" s="99" t="s">
        <v>20704</v>
      </c>
      <c r="J516" s="384"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8">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38" t="s">
        <v>613</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c r="H519" s="38" t="s">
        <v>613</v>
      </c>
      <c r="I519" s="99" t="s">
        <v>20732</v>
      </c>
      <c r="J519" s="99"/>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8" t="s">
        <v>613</v>
      </c>
      <c r="I520" s="99" t="s">
        <v>20734</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c r="H521" s="38" t="s">
        <v>613</v>
      </c>
      <c r="I521" s="99" t="s">
        <v>20735</v>
      </c>
      <c r="J521" s="99" t="s">
        <v>4086</v>
      </c>
      <c r="K521" s="16" t="s">
        <v>4086</v>
      </c>
    </row>
    <row r="522" spans="1:42" s="16" customFormat="1" ht="15.75" customHeight="1">
      <c r="A522" s="22"/>
      <c r="B522" s="24" t="e">
        <f>VLOOKUP(A522,VODANET!C$5:D2599,2,0)</f>
        <v>#N/A</v>
      </c>
      <c r="C522" s="24" t="e">
        <f>VLOOKUP(A522,VODANET!C$5:L2599,10,0)</f>
        <v>#N/A</v>
      </c>
      <c r="D522" s="11" t="e">
        <f>VLOOKUP(A522,VODANET!C$5:N2599,12,0)</f>
        <v>#N/A</v>
      </c>
      <c r="E522" s="14" t="e">
        <f>VLOOKUP(A522,VODANET!C$5:AG2599,31,0)</f>
        <v>#N/A</v>
      </c>
      <c r="F522" s="14"/>
      <c r="G522" s="14"/>
      <c r="H522" s="38"/>
      <c r="I522" s="99"/>
      <c r="J522" s="99" t="s">
        <v>4086</v>
      </c>
      <c r="K522" s="16" t="s">
        <v>4086</v>
      </c>
    </row>
    <row r="523" spans="1:42" s="16" customFormat="1" ht="15.75" customHeight="1">
      <c r="A523" s="22"/>
      <c r="B523" s="24" t="e">
        <f>VLOOKUP(A523,VODANET!C$5:D2600,2,0)</f>
        <v>#N/A</v>
      </c>
      <c r="C523" s="24" t="e">
        <f>VLOOKUP(A523,VODANET!C$5:L2600,10,0)</f>
        <v>#N/A</v>
      </c>
      <c r="D523" s="11" t="e">
        <f>VLOOKUP(A523,VODANET!C$5:N2600,12,0)</f>
        <v>#N/A</v>
      </c>
      <c r="E523" s="14" t="e">
        <f>VLOOKUP(A523,VODANET!C$5:AG2600,31,0)</f>
        <v>#N/A</v>
      </c>
      <c r="F523" s="14"/>
      <c r="G523" s="14"/>
      <c r="H523" s="38"/>
      <c r="I523" s="99"/>
      <c r="J523" s="99" t="s">
        <v>4086</v>
      </c>
      <c r="K523" s="16" t="s">
        <v>4086</v>
      </c>
    </row>
    <row r="524" spans="1:42" s="16" customFormat="1" ht="15.75" customHeight="1">
      <c r="A524" s="22"/>
      <c r="B524" s="24" t="e">
        <f>VLOOKUP(A524,VODANET!C$5:D2601,2,0)</f>
        <v>#N/A</v>
      </c>
      <c r="C524" s="24" t="e">
        <f>VLOOKUP(A524,VODANET!C$5:L2601,10,0)</f>
        <v>#N/A</v>
      </c>
      <c r="D524" s="11" t="e">
        <f>VLOOKUP(A524,VODANET!C$5:N2601,12,0)</f>
        <v>#N/A</v>
      </c>
      <c r="E524" s="14" t="e">
        <f>VLOOKUP(A524,VODANET!C$5:AG2601,31,0)</f>
        <v>#N/A</v>
      </c>
      <c r="F524" s="14"/>
      <c r="G524" s="14"/>
      <c r="H524" s="38"/>
      <c r="I524" s="99"/>
      <c r="J524" s="99" t="s">
        <v>4086</v>
      </c>
      <c r="K524" s="16" t="s">
        <v>4086</v>
      </c>
    </row>
    <row r="525" spans="1:42" s="16" customFormat="1" ht="15.75" customHeight="1">
      <c r="A525" s="22"/>
      <c r="B525" s="24" t="e">
        <f>VLOOKUP(A525,VODANET!C$5:D2602,2,0)</f>
        <v>#N/A</v>
      </c>
      <c r="C525" s="24" t="e">
        <f>VLOOKUP(A525,VODANET!C$5:L2602,10,0)</f>
        <v>#N/A</v>
      </c>
      <c r="D525" s="11" t="e">
        <f>VLOOKUP(A525,VODANET!C$5:N2602,12,0)</f>
        <v>#N/A</v>
      </c>
      <c r="E525" s="14" t="e">
        <f>VLOOKUP(A525,VODANET!C$5:AG2602,31,0)</f>
        <v>#N/A</v>
      </c>
      <c r="F525" s="14"/>
      <c r="G525" s="14"/>
      <c r="H525" s="38"/>
      <c r="I525" s="99"/>
      <c r="J525" s="99" t="s">
        <v>4086</v>
      </c>
      <c r="K525" s="16" t="s">
        <v>4086</v>
      </c>
    </row>
    <row r="526" spans="1:42" s="16" customFormat="1" ht="15.75" customHeight="1">
      <c r="A526" s="22"/>
      <c r="B526" s="24" t="e">
        <f>VLOOKUP(A526,VODANET!C$5:D2603,2,0)</f>
        <v>#N/A</v>
      </c>
      <c r="C526" s="24" t="e">
        <f>VLOOKUP(A526,VODANET!C$5:L2603,10,0)</f>
        <v>#N/A</v>
      </c>
      <c r="D526" s="11" t="e">
        <f>VLOOKUP(A526,VODANET!C$5:N2603,12,0)</f>
        <v>#N/A</v>
      </c>
      <c r="E526" s="14" t="e">
        <f>VLOOKUP(A526,VODANET!C$5:AG2603,31,0)</f>
        <v>#N/A</v>
      </c>
      <c r="F526" s="14"/>
      <c r="G526" s="14"/>
      <c r="H526" s="38"/>
      <c r="I526" s="99"/>
      <c r="J526" s="99" t="s">
        <v>4086</v>
      </c>
      <c r="K526" s="16" t="s">
        <v>4086</v>
      </c>
    </row>
    <row r="527" spans="1:42" s="16" customFormat="1" ht="15.75" customHeight="1">
      <c r="A527" s="22"/>
      <c r="B527" s="24" t="e">
        <f>VLOOKUP(A527,VODANET!C$5:D2604,2,0)</f>
        <v>#N/A</v>
      </c>
      <c r="C527" s="24" t="e">
        <f>VLOOKUP(A527,VODANET!C$5:L2604,10,0)</f>
        <v>#N/A</v>
      </c>
      <c r="D527" s="11" t="e">
        <f>VLOOKUP(A527,VODANET!C$5:N2604,12,0)</f>
        <v>#N/A</v>
      </c>
      <c r="E527" s="14" t="e">
        <f>VLOOKUP(A527,VODANET!C$5:AG2604,31,0)</f>
        <v>#N/A</v>
      </c>
      <c r="F527" s="14"/>
      <c r="G527" s="14"/>
      <c r="H527" s="38"/>
      <c r="I527" s="99"/>
      <c r="J527" s="99" t="s">
        <v>4086</v>
      </c>
      <c r="K527" s="16" t="s">
        <v>4086</v>
      </c>
    </row>
    <row r="528" spans="1:42" s="16" customFormat="1" ht="15.75" customHeight="1">
      <c r="A528" s="22"/>
      <c r="B528" s="24" t="e">
        <f>VLOOKUP(A528,VODANET!C$5:D2605,2,0)</f>
        <v>#N/A</v>
      </c>
      <c r="C528" s="24" t="e">
        <f>VLOOKUP(A528,VODANET!C$5:L2605,10,0)</f>
        <v>#N/A</v>
      </c>
      <c r="D528" s="11" t="e">
        <f>VLOOKUP(A528,VODANET!C$5:N2605,12,0)</f>
        <v>#N/A</v>
      </c>
      <c r="E528" s="14" t="e">
        <f>VLOOKUP(A528,VODANET!C$5:AG2605,31,0)</f>
        <v>#N/A</v>
      </c>
      <c r="F528" s="14"/>
      <c r="G528" s="14"/>
      <c r="H528" s="38"/>
      <c r="I528" s="99"/>
      <c r="J528" s="99" t="s">
        <v>4086</v>
      </c>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t="s">
        <v>4086</v>
      </c>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t="s">
        <v>4086</v>
      </c>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t="s">
        <v>4086</v>
      </c>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t="s">
        <v>4086</v>
      </c>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t="s">
        <v>4086</v>
      </c>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t="s">
        <v>4086</v>
      </c>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t="s">
        <v>4086</v>
      </c>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t="s">
        <v>4086</v>
      </c>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t="s">
        <v>4086</v>
      </c>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t="s">
        <v>4086</v>
      </c>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t="s">
        <v>4086</v>
      </c>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t="s">
        <v>4086</v>
      </c>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t="s">
        <v>4086</v>
      </c>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t="s">
        <v>4086</v>
      </c>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t="s">
        <v>4086</v>
      </c>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t="s">
        <v>4086</v>
      </c>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t="s">
        <v>4086</v>
      </c>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t="s">
        <v>4086</v>
      </c>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t="s">
        <v>4086</v>
      </c>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t="s">
        <v>4086</v>
      </c>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t="s">
        <v>4086</v>
      </c>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t="s">
        <v>4086</v>
      </c>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t="s">
        <v>4086</v>
      </c>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t="s">
        <v>4086</v>
      </c>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t="s">
        <v>4086</v>
      </c>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t="s">
        <v>4086</v>
      </c>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t="s">
        <v>4086</v>
      </c>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t="s">
        <v>4086</v>
      </c>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t="s">
        <v>4086</v>
      </c>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t="s">
        <v>4086</v>
      </c>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t="s">
        <v>4086</v>
      </c>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t="s">
        <v>4086</v>
      </c>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t="s">
        <v>4086</v>
      </c>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t="s">
        <v>4086</v>
      </c>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t="s">
        <v>4086</v>
      </c>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t="s">
        <v>4086</v>
      </c>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t="s">
        <v>4086</v>
      </c>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t="s">
        <v>4086</v>
      </c>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t="s">
        <v>4086</v>
      </c>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t="s">
        <v>4086</v>
      </c>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t="s">
        <v>4086</v>
      </c>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t="s">
        <v>4086</v>
      </c>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t="s">
        <v>4086</v>
      </c>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t="s">
        <v>4086</v>
      </c>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t="s">
        <v>4086</v>
      </c>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t="s">
        <v>4086</v>
      </c>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t="s">
        <v>4086</v>
      </c>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t="s">
        <v>4086</v>
      </c>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t="s">
        <v>4086</v>
      </c>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t="s">
        <v>4086</v>
      </c>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t="s">
        <v>4086</v>
      </c>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t="s">
        <v>4086</v>
      </c>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t="s">
        <v>4086</v>
      </c>
      <c r="K581" s="16" t="s">
        <v>4086</v>
      </c>
    </row>
    <row r="582" spans="1:11" ht="15.75" customHeight="1">
      <c r="A582" s="22"/>
      <c r="B582" s="24" t="e">
        <f>VLOOKUP(A582,VODANET!C$5:D2659,2,0)</f>
        <v>#N/A</v>
      </c>
      <c r="C582" s="24" t="e">
        <f>VLOOKUP(A582,VODANET!C$5:L2659,10,0)</f>
        <v>#N/A</v>
      </c>
      <c r="D582" s="11" t="e">
        <f>VLOOKUP(A582,VODANET!C$5:N2659,12,0)</f>
        <v>#N/A</v>
      </c>
      <c r="E582" s="14" t="e">
        <f>VLOOKUP(A582,VODANET!C$5:AG2659,31,0)</f>
        <v>#N/A</v>
      </c>
      <c r="J582" s="99" t="s">
        <v>4086</v>
      </c>
      <c r="K582" s="16" t="s">
        <v>4086</v>
      </c>
    </row>
    <row r="583" spans="1:11" ht="15.75" customHeight="1">
      <c r="A583" s="22"/>
      <c r="B583" s="24" t="e">
        <f>VLOOKUP(A583,VODANET!C$5:D2660,2,0)</f>
        <v>#N/A</v>
      </c>
      <c r="C583" s="24" t="e">
        <f>VLOOKUP(A583,VODANET!C$5:L2660,10,0)</f>
        <v>#N/A</v>
      </c>
      <c r="D583" s="11" t="e">
        <f>VLOOKUP(A583,VODANET!C$5:N2660,12,0)</f>
        <v>#N/A</v>
      </c>
      <c r="E583" s="14" t="e">
        <f>VLOOKUP(A583,VODANET!C$5:AG2660,31,0)</f>
        <v>#N/A</v>
      </c>
      <c r="J583" s="99" t="s">
        <v>4086</v>
      </c>
      <c r="K583" s="16" t="s">
        <v>4086</v>
      </c>
    </row>
    <row r="584" spans="1:11" ht="15.75" customHeight="1">
      <c r="A584" s="22"/>
      <c r="B584" s="24" t="e">
        <f>VLOOKUP(A584,VODANET!C$5:D2661,2,0)</f>
        <v>#N/A</v>
      </c>
      <c r="C584" s="24" t="e">
        <f>VLOOKUP(A584,VODANET!C$5:L2661,10,0)</f>
        <v>#N/A</v>
      </c>
      <c r="D584" s="11" t="e">
        <f>VLOOKUP(A584,VODANET!C$5:N2661,12,0)</f>
        <v>#N/A</v>
      </c>
      <c r="E584" s="14" t="e">
        <f>VLOOKUP(A584,VODANET!C$5:AG2661,31,0)</f>
        <v>#N/A</v>
      </c>
      <c r="J584" s="99" t="s">
        <v>4086</v>
      </c>
      <c r="K584" s="16" t="s">
        <v>4086</v>
      </c>
    </row>
    <row r="585" spans="1:11" ht="15.75" customHeight="1">
      <c r="A585" s="22"/>
      <c r="B585" s="24" t="e">
        <f>VLOOKUP(A585,VODANET!C$5:D2662,2,0)</f>
        <v>#N/A</v>
      </c>
      <c r="C585" s="24" t="e">
        <f>VLOOKUP(A585,VODANET!C$5:L2662,10,0)</f>
        <v>#N/A</v>
      </c>
      <c r="D585" s="11" t="e">
        <f>VLOOKUP(A585,VODANET!C$5:N2662,12,0)</f>
        <v>#N/A</v>
      </c>
      <c r="E585" s="14" t="e">
        <f>VLOOKUP(A585,VODANET!C$5:AG2662,31,0)</f>
        <v>#N/A</v>
      </c>
      <c r="J585" s="99" t="s">
        <v>4086</v>
      </c>
      <c r="K585" s="16" t="s">
        <v>4086</v>
      </c>
    </row>
    <row r="586" spans="1:11" ht="15.75" customHeight="1">
      <c r="A586" s="22"/>
      <c r="B586" s="24" t="e">
        <f>VLOOKUP(A586,VODANET!C$5:D2663,2,0)</f>
        <v>#N/A</v>
      </c>
      <c r="C586" s="24" t="e">
        <f>VLOOKUP(A586,VODANET!C$5:L2663,10,0)</f>
        <v>#N/A</v>
      </c>
      <c r="D586" s="11" t="e">
        <f>VLOOKUP(A586,VODANET!C$5:N2663,12,0)</f>
        <v>#N/A</v>
      </c>
      <c r="E586" s="14" t="e">
        <f>VLOOKUP(A586,VODANET!C$5:AG2663,31,0)</f>
        <v>#N/A</v>
      </c>
      <c r="J586" s="99" t="s">
        <v>4086</v>
      </c>
      <c r="K586" s="16" t="s">
        <v>4086</v>
      </c>
    </row>
    <row r="587" spans="1:11" ht="15.75" customHeight="1">
      <c r="A587" s="22"/>
      <c r="B587" s="24" t="e">
        <f>VLOOKUP(A587,VODANET!C$5:D2664,2,0)</f>
        <v>#N/A</v>
      </c>
      <c r="C587" s="24" t="e">
        <f>VLOOKUP(A587,VODANET!C$5:L2664,10,0)</f>
        <v>#N/A</v>
      </c>
      <c r="D587" s="11" t="e">
        <f>VLOOKUP(A587,VODANET!C$5:N2664,12,0)</f>
        <v>#N/A</v>
      </c>
      <c r="E587" s="14" t="e">
        <f>VLOOKUP(A587,VODANET!C$5:AG2664,31,0)</f>
        <v>#N/A</v>
      </c>
      <c r="J587" s="99" t="s">
        <v>4086</v>
      </c>
      <c r="K587" s="16" t="s">
        <v>4086</v>
      </c>
    </row>
    <row r="588" spans="1:11" ht="15.75" customHeight="1">
      <c r="A588" s="22"/>
      <c r="B588" s="24" t="e">
        <f>VLOOKUP(A588,VODANET!C$5:D2665,2,0)</f>
        <v>#N/A</v>
      </c>
      <c r="C588" s="24" t="e">
        <f>VLOOKUP(A588,VODANET!C$5:L2665,10,0)</f>
        <v>#N/A</v>
      </c>
      <c r="D588" s="11" t="e">
        <f>VLOOKUP(A588,VODANET!C$5:N2665,12,0)</f>
        <v>#N/A</v>
      </c>
      <c r="E588" s="14" t="e">
        <f>VLOOKUP(A588,VODANET!C$5:AG2665,31,0)</f>
        <v>#N/A</v>
      </c>
      <c r="J588" s="99" t="s">
        <v>4086</v>
      </c>
      <c r="K588" s="16" t="s">
        <v>4086</v>
      </c>
    </row>
    <row r="589" spans="1:11" ht="15.75" customHeight="1">
      <c r="A589" s="22"/>
      <c r="B589" s="24" t="e">
        <f>VLOOKUP(A589,VODANET!C$5:D2666,2,0)</f>
        <v>#N/A</v>
      </c>
      <c r="C589" s="24" t="e">
        <f>VLOOKUP(A589,VODANET!C$5:L2666,10,0)</f>
        <v>#N/A</v>
      </c>
      <c r="D589" s="11" t="e">
        <f>VLOOKUP(A589,VODANET!C$5:N2666,12,0)</f>
        <v>#N/A</v>
      </c>
      <c r="E589" s="14" t="e">
        <f>VLOOKUP(A589,VODANET!C$5:AG2666,31,0)</f>
        <v>#N/A</v>
      </c>
      <c r="J589" s="99" t="s">
        <v>4086</v>
      </c>
      <c r="K589" s="16" t="s">
        <v>4086</v>
      </c>
    </row>
    <row r="590" spans="1:11" ht="15.75" customHeight="1">
      <c r="A590" s="22"/>
      <c r="B590" s="24" t="e">
        <f>VLOOKUP(A590,VODANET!C$5:D2667,2,0)</f>
        <v>#N/A</v>
      </c>
      <c r="C590" s="24" t="e">
        <f>VLOOKUP(A590,VODANET!C$5:L2667,10,0)</f>
        <v>#N/A</v>
      </c>
      <c r="D590" s="11" t="e">
        <f>VLOOKUP(A590,VODANET!C$5:N2667,12,0)</f>
        <v>#N/A</v>
      </c>
      <c r="E590" s="14" t="e">
        <f>VLOOKUP(A590,VODANET!C$5:AG2667,31,0)</f>
        <v>#N/A</v>
      </c>
      <c r="J590" s="99" t="s">
        <v>4086</v>
      </c>
      <c r="K590" s="16" t="s">
        <v>4086</v>
      </c>
    </row>
    <row r="591" spans="1:11" ht="15.75" customHeight="1">
      <c r="A591" s="22"/>
      <c r="B591" s="24" t="e">
        <f>VLOOKUP(A591,VODANET!C$5:D2668,2,0)</f>
        <v>#N/A</v>
      </c>
      <c r="C591" s="24" t="e">
        <f>VLOOKUP(A591,VODANET!C$5:L2668,10,0)</f>
        <v>#N/A</v>
      </c>
      <c r="D591" s="11" t="e">
        <f>VLOOKUP(A591,VODANET!C$5:N2668,12,0)</f>
        <v>#N/A</v>
      </c>
      <c r="E591" s="14" t="e">
        <f>VLOOKUP(A591,VODANET!C$5:AG2668,31,0)</f>
        <v>#N/A</v>
      </c>
      <c r="J591" s="99" t="s">
        <v>4086</v>
      </c>
      <c r="K591" s="16" t="s">
        <v>4086</v>
      </c>
    </row>
    <row r="592" spans="1:11" ht="15.75" customHeight="1">
      <c r="A592" s="22"/>
      <c r="B592" s="24" t="e">
        <f>VLOOKUP(A592,VODANET!C$5:D2669,2,0)</f>
        <v>#N/A</v>
      </c>
      <c r="C592" s="24" t="e">
        <f>VLOOKUP(A592,VODANET!C$5:L2669,10,0)</f>
        <v>#N/A</v>
      </c>
      <c r="D592" s="11" t="e">
        <f>VLOOKUP(A592,VODANET!C$5:N2669,12,0)</f>
        <v>#N/A</v>
      </c>
      <c r="E592" s="14" t="e">
        <f>VLOOKUP(A592,VODANET!C$5:AG2669,31,0)</f>
        <v>#N/A</v>
      </c>
      <c r="J592" s="99" t="s">
        <v>4086</v>
      </c>
      <c r="K592" s="16" t="s">
        <v>4086</v>
      </c>
    </row>
    <row r="593" spans="1:11" ht="15.75" customHeight="1">
      <c r="A593" s="22"/>
      <c r="B593" s="24" t="e">
        <f>VLOOKUP(A593,VODANET!C$5:D2670,2,0)</f>
        <v>#N/A</v>
      </c>
      <c r="C593" s="24" t="e">
        <f>VLOOKUP(A593,VODANET!C$5:L2670,10,0)</f>
        <v>#N/A</v>
      </c>
      <c r="D593" s="11" t="e">
        <f>VLOOKUP(A593,VODANET!C$5:N2670,12,0)</f>
        <v>#N/A</v>
      </c>
      <c r="E593" s="14" t="e">
        <f>VLOOKUP(A593,VODANET!C$5:AG2670,31,0)</f>
        <v>#N/A</v>
      </c>
      <c r="J593" s="99" t="s">
        <v>4086</v>
      </c>
      <c r="K593" s="16" t="s">
        <v>4086</v>
      </c>
    </row>
    <row r="594" spans="1:11" ht="15.75" customHeight="1">
      <c r="A594" s="22"/>
      <c r="B594" s="24" t="e">
        <f>VLOOKUP(A594,VODANET!C$5:D2671,2,0)</f>
        <v>#N/A</v>
      </c>
      <c r="C594" s="24" t="e">
        <f>VLOOKUP(A594,VODANET!C$5:L2671,10,0)</f>
        <v>#N/A</v>
      </c>
      <c r="D594" s="11" t="e">
        <f>VLOOKUP(A594,VODANET!C$5:N2671,12,0)</f>
        <v>#N/A</v>
      </c>
      <c r="E594" s="14" t="e">
        <f>VLOOKUP(A594,VODANET!C$5:AG2671,31,0)</f>
        <v>#N/A</v>
      </c>
      <c r="J594" s="99" t="s">
        <v>4086</v>
      </c>
      <c r="K594" s="16" t="s">
        <v>4086</v>
      </c>
    </row>
    <row r="595" spans="1:11" ht="15.75" customHeight="1">
      <c r="A595" s="22"/>
      <c r="B595" s="24" t="e">
        <f>VLOOKUP(A595,VODANET!C$5:D2672,2,0)</f>
        <v>#N/A</v>
      </c>
      <c r="C595" s="24" t="e">
        <f>VLOOKUP(A595,VODANET!C$5:L2672,10,0)</f>
        <v>#N/A</v>
      </c>
      <c r="D595" s="11" t="e">
        <f>VLOOKUP(A595,VODANET!C$5:N2672,12,0)</f>
        <v>#N/A</v>
      </c>
      <c r="E595" s="14" t="e">
        <f>VLOOKUP(A595,VODANET!C$5:AG2672,31,0)</f>
        <v>#N/A</v>
      </c>
      <c r="J595" s="99" t="s">
        <v>4086</v>
      </c>
      <c r="K595" s="16" t="s">
        <v>4086</v>
      </c>
    </row>
    <row r="596" spans="1:11" ht="15.75" customHeight="1">
      <c r="A596" s="22"/>
      <c r="B596" s="24" t="e">
        <f>VLOOKUP(A596,VODANET!C$5:D2673,2,0)</f>
        <v>#N/A</v>
      </c>
      <c r="C596" s="24" t="e">
        <f>VLOOKUP(A596,VODANET!C$5:L2673,10,0)</f>
        <v>#N/A</v>
      </c>
      <c r="D596" s="11" t="e">
        <f>VLOOKUP(A596,VODANET!C$5:N2673,12,0)</f>
        <v>#N/A</v>
      </c>
      <c r="E596" s="14" t="e">
        <f>VLOOKUP(A596,VODANET!C$5:AG2673,31,0)</f>
        <v>#N/A</v>
      </c>
      <c r="J596" s="99" t="s">
        <v>4086</v>
      </c>
      <c r="K596" s="16" t="s">
        <v>4086</v>
      </c>
    </row>
    <row r="597" spans="1:11" ht="15.75" customHeight="1">
      <c r="A597" s="22"/>
      <c r="B597" s="24" t="e">
        <f>VLOOKUP(A597,VODANET!C$5:D2674,2,0)</f>
        <v>#N/A</v>
      </c>
      <c r="C597" s="24" t="e">
        <f>VLOOKUP(A597,VODANET!C$5:L2674,10,0)</f>
        <v>#N/A</v>
      </c>
      <c r="D597" s="11" t="e">
        <f>VLOOKUP(A597,VODANET!C$5:N2674,12,0)</f>
        <v>#N/A</v>
      </c>
      <c r="E597" s="14" t="e">
        <f>VLOOKUP(A597,VODANET!C$5:AG2674,31,0)</f>
        <v>#N/A</v>
      </c>
      <c r="J597" s="99" t="s">
        <v>4086</v>
      </c>
      <c r="K597" s="16" t="s">
        <v>4086</v>
      </c>
    </row>
    <row r="598" spans="1:11" ht="15.75" customHeight="1">
      <c r="A598" s="22"/>
      <c r="B598" s="24" t="e">
        <f>VLOOKUP(A598,VODANET!C$5:D2675,2,0)</f>
        <v>#N/A</v>
      </c>
      <c r="C598" s="24" t="e">
        <f>VLOOKUP(A598,VODANET!C$5:L2675,10,0)</f>
        <v>#N/A</v>
      </c>
      <c r="D598" s="11" t="e">
        <f>VLOOKUP(A598,VODANET!C$5:N2675,12,0)</f>
        <v>#N/A</v>
      </c>
      <c r="E598" s="14" t="e">
        <f>VLOOKUP(A598,VODANET!C$5:AG2675,31,0)</f>
        <v>#N/A</v>
      </c>
      <c r="J598" s="99" t="s">
        <v>4086</v>
      </c>
      <c r="K598" s="16" t="s">
        <v>4086</v>
      </c>
    </row>
    <row r="599" spans="1:11" ht="15.75" customHeight="1">
      <c r="A599" s="22"/>
      <c r="B599" s="24" t="e">
        <f>VLOOKUP(A599,VODANET!C$5:D2676,2,0)</f>
        <v>#N/A</v>
      </c>
      <c r="C599" s="24" t="e">
        <f>VLOOKUP(A599,VODANET!C$5:L2676,10,0)</f>
        <v>#N/A</v>
      </c>
      <c r="D599" s="11" t="e">
        <f>VLOOKUP(A599,VODANET!C$5:N2676,12,0)</f>
        <v>#N/A</v>
      </c>
      <c r="E599" s="14" t="e">
        <f>VLOOKUP(A599,VODANET!C$5:AG2676,31,0)</f>
        <v>#N/A</v>
      </c>
      <c r="J599" s="99" t="s">
        <v>4086</v>
      </c>
      <c r="K599" s="16" t="s">
        <v>4086</v>
      </c>
    </row>
    <row r="600" spans="1:11" ht="15.75" customHeight="1">
      <c r="A600" s="22"/>
      <c r="B600" s="24" t="e">
        <f>VLOOKUP(A600,VODANET!C$5:D2677,2,0)</f>
        <v>#N/A</v>
      </c>
      <c r="C600" s="24" t="e">
        <f>VLOOKUP(A600,VODANET!C$5:L2677,10,0)</f>
        <v>#N/A</v>
      </c>
      <c r="D600" s="11" t="e">
        <f>VLOOKUP(A600,VODANET!C$5:N2677,12,0)</f>
        <v>#N/A</v>
      </c>
      <c r="E600" s="14" t="e">
        <f>VLOOKUP(A600,VODANET!C$5:AG2677,31,0)</f>
        <v>#N/A</v>
      </c>
      <c r="J600" s="99" t="s">
        <v>4086</v>
      </c>
      <c r="K600" s="16" t="s">
        <v>4086</v>
      </c>
    </row>
    <row r="601" spans="1:11" ht="15.75" customHeight="1">
      <c r="A601" s="22"/>
      <c r="B601" s="24" t="e">
        <f>VLOOKUP(A601,VODANET!C$5:D2678,2,0)</f>
        <v>#N/A</v>
      </c>
      <c r="C601" s="24" t="e">
        <f>VLOOKUP(A601,VODANET!C$5:L2678,10,0)</f>
        <v>#N/A</v>
      </c>
      <c r="D601" s="11" t="e">
        <f>VLOOKUP(A601,VODANET!C$5:N2678,12,0)</f>
        <v>#N/A</v>
      </c>
      <c r="E601" s="14" t="e">
        <f>VLOOKUP(A601,VODANET!C$5:AG2678,31,0)</f>
        <v>#N/A</v>
      </c>
      <c r="J601" s="99" t="s">
        <v>4086</v>
      </c>
      <c r="K601" s="16" t="s">
        <v>4086</v>
      </c>
    </row>
    <row r="602" spans="1:11" ht="15.75" customHeight="1">
      <c r="A602" s="22"/>
      <c r="B602" s="24" t="e">
        <f>VLOOKUP(A602,VODANET!C$5:D2679,2,0)</f>
        <v>#N/A</v>
      </c>
      <c r="C602" s="24" t="e">
        <f>VLOOKUP(A602,VODANET!C$5:L2679,10,0)</f>
        <v>#N/A</v>
      </c>
      <c r="D602" s="11" t="e">
        <f>VLOOKUP(A602,VODANET!C$5:N2679,12,0)</f>
        <v>#N/A</v>
      </c>
      <c r="E602" s="14" t="e">
        <f>VLOOKUP(A602,VODANET!C$5:AG2679,31,0)</f>
        <v>#N/A</v>
      </c>
      <c r="J602" s="99" t="s">
        <v>4086</v>
      </c>
      <c r="K602" s="16" t="s">
        <v>4086</v>
      </c>
    </row>
    <row r="603" spans="1:11" ht="15.75" customHeight="1">
      <c r="A603" s="22"/>
      <c r="B603" s="24" t="e">
        <f>VLOOKUP(A603,VODANET!C$5:D2680,2,0)</f>
        <v>#N/A</v>
      </c>
      <c r="C603" s="24" t="e">
        <f>VLOOKUP(A603,VODANET!C$5:L2680,10,0)</f>
        <v>#N/A</v>
      </c>
      <c r="D603" s="11" t="e">
        <f>VLOOKUP(A603,VODANET!C$5:N2680,12,0)</f>
        <v>#N/A</v>
      </c>
      <c r="E603" s="14" t="e">
        <f>VLOOKUP(A603,VODANET!C$5:AG2680,31,0)</f>
        <v>#N/A</v>
      </c>
      <c r="J603" s="99" t="s">
        <v>4086</v>
      </c>
      <c r="K603" s="16" t="s">
        <v>4086</v>
      </c>
    </row>
    <row r="604" spans="1:11" ht="15.75" customHeight="1">
      <c r="A604" s="22"/>
      <c r="B604" s="24" t="e">
        <f>VLOOKUP(A604,VODANET!C$5:D2681,2,0)</f>
        <v>#N/A</v>
      </c>
      <c r="C604" s="24" t="e">
        <f>VLOOKUP(A604,VODANET!C$5:L2681,10,0)</f>
        <v>#N/A</v>
      </c>
      <c r="D604" s="11" t="e">
        <f>VLOOKUP(A604,VODANET!C$5:N2681,12,0)</f>
        <v>#N/A</v>
      </c>
      <c r="E604" s="14" t="e">
        <f>VLOOKUP(A604,VODANET!C$5:AG2681,31,0)</f>
        <v>#N/A</v>
      </c>
      <c r="J604" s="99" t="s">
        <v>4086</v>
      </c>
      <c r="K604" s="16" t="s">
        <v>4086</v>
      </c>
    </row>
    <row r="605" spans="1:11" ht="15.75" customHeight="1">
      <c r="A605" s="22"/>
      <c r="B605" s="24" t="e">
        <f>VLOOKUP(A605,VODANET!C$5:D2682,2,0)</f>
        <v>#N/A</v>
      </c>
      <c r="C605" s="24" t="e">
        <f>VLOOKUP(A605,VODANET!C$5:L2682,10,0)</f>
        <v>#N/A</v>
      </c>
      <c r="D605" s="11" t="e">
        <f>VLOOKUP(A605,VODANET!C$5:N2682,12,0)</f>
        <v>#N/A</v>
      </c>
      <c r="E605" s="14" t="e">
        <f>VLOOKUP(A605,VODANET!C$5:AG2682,31,0)</f>
        <v>#N/A</v>
      </c>
      <c r="J605" s="99" t="s">
        <v>4086</v>
      </c>
      <c r="K605" s="16" t="s">
        <v>4086</v>
      </c>
    </row>
    <row r="606" spans="1:11" ht="15.75" customHeight="1">
      <c r="A606" s="22"/>
      <c r="B606" s="24" t="e">
        <f>VLOOKUP(A606,VODANET!C$5:D2683,2,0)</f>
        <v>#N/A</v>
      </c>
      <c r="C606" s="24" t="e">
        <f>VLOOKUP(A606,VODANET!C$5:L2683,10,0)</f>
        <v>#N/A</v>
      </c>
      <c r="D606" s="11" t="e">
        <f>VLOOKUP(A606,VODANET!C$5:N2683,12,0)</f>
        <v>#N/A</v>
      </c>
      <c r="E606" s="14" t="e">
        <f>VLOOKUP(A606,VODANET!C$5:AG2683,31,0)</f>
        <v>#N/A</v>
      </c>
      <c r="J606" s="99" t="s">
        <v>4086</v>
      </c>
      <c r="K606" s="16" t="s">
        <v>4086</v>
      </c>
    </row>
    <row r="607" spans="1:11" ht="15.75" customHeight="1">
      <c r="A607" s="22"/>
      <c r="B607" s="24" t="e">
        <f>VLOOKUP(A607,VODANET!C$5:D2684,2,0)</f>
        <v>#N/A</v>
      </c>
      <c r="C607" s="24" t="e">
        <f>VLOOKUP(A607,VODANET!C$5:L2684,10,0)</f>
        <v>#N/A</v>
      </c>
      <c r="D607" s="11" t="e">
        <f>VLOOKUP(A607,VODANET!C$5:N2684,12,0)</f>
        <v>#N/A</v>
      </c>
      <c r="E607" s="14" t="e">
        <f>VLOOKUP(A607,VODANET!C$5:AG2684,31,0)</f>
        <v>#N/A</v>
      </c>
      <c r="J607" s="99" t="s">
        <v>4086</v>
      </c>
      <c r="K607" s="16" t="s">
        <v>4086</v>
      </c>
    </row>
    <row r="608" spans="1:11" ht="15.75" customHeight="1">
      <c r="A608" s="22"/>
      <c r="B608" s="24" t="e">
        <f>VLOOKUP(A608,VODANET!C$5:D2685,2,0)</f>
        <v>#N/A</v>
      </c>
      <c r="C608" s="24" t="e">
        <f>VLOOKUP(A608,VODANET!C$5:L2685,10,0)</f>
        <v>#N/A</v>
      </c>
      <c r="D608" s="11" t="e">
        <f>VLOOKUP(A608,VODANET!C$5:N2685,12,0)</f>
        <v>#N/A</v>
      </c>
      <c r="E608" s="14" t="e">
        <f>VLOOKUP(A608,VODANET!C$5:AG2685,31,0)</f>
        <v>#N/A</v>
      </c>
      <c r="J608" s="99" t="s">
        <v>4086</v>
      </c>
      <c r="K608" s="16" t="s">
        <v>4086</v>
      </c>
    </row>
    <row r="609" spans="1:11" ht="15.75" customHeight="1">
      <c r="A609" s="22"/>
      <c r="B609" s="24" t="e">
        <f>VLOOKUP(A609,VODANET!C$5:D2686,2,0)</f>
        <v>#N/A</v>
      </c>
      <c r="C609" s="24" t="e">
        <f>VLOOKUP(A609,VODANET!C$5:L2686,10,0)</f>
        <v>#N/A</v>
      </c>
      <c r="D609" s="11" t="e">
        <f>VLOOKUP(A609,VODANET!C$5:N2686,12,0)</f>
        <v>#N/A</v>
      </c>
      <c r="E609" s="14" t="e">
        <f>VLOOKUP(A609,VODANET!C$5:AG2686,31,0)</f>
        <v>#N/A</v>
      </c>
      <c r="J609" s="99" t="s">
        <v>4086</v>
      </c>
      <c r="K609" s="16" t="s">
        <v>4086</v>
      </c>
    </row>
    <row r="610" spans="1:11" ht="15.75" customHeight="1">
      <c r="A610" s="22"/>
      <c r="B610" s="24" t="e">
        <f>VLOOKUP(A610,VODANET!C$5:D2687,2,0)</f>
        <v>#N/A</v>
      </c>
      <c r="C610" s="24" t="e">
        <f>VLOOKUP(A610,VODANET!C$5:L2687,10,0)</f>
        <v>#N/A</v>
      </c>
      <c r="D610" s="11" t="e">
        <f>VLOOKUP(A610,VODANET!C$5:N2687,12,0)</f>
        <v>#N/A</v>
      </c>
      <c r="E610" s="14" t="e">
        <f>VLOOKUP(A610,VODANET!C$5:AG2687,31,0)</f>
        <v>#N/A</v>
      </c>
      <c r="J610" s="99" t="s">
        <v>4086</v>
      </c>
      <c r="K610" s="16" t="s">
        <v>4086</v>
      </c>
    </row>
    <row r="611" spans="1:11" ht="15.75" customHeight="1">
      <c r="A611" s="22"/>
      <c r="B611" s="24" t="e">
        <f>VLOOKUP(A611,VODANET!C$5:D2688,2,0)</f>
        <v>#N/A</v>
      </c>
      <c r="C611" s="24" t="e">
        <f>VLOOKUP(A611,VODANET!C$5:L2688,10,0)</f>
        <v>#N/A</v>
      </c>
      <c r="D611" s="11" t="e">
        <f>VLOOKUP(A611,VODANET!C$5:N2688,12,0)</f>
        <v>#N/A</v>
      </c>
      <c r="E611" s="14" t="e">
        <f>VLOOKUP(A611,VODANET!C$5:AG2688,31,0)</f>
        <v>#N/A</v>
      </c>
      <c r="J611" s="99" t="s">
        <v>4086</v>
      </c>
      <c r="K611" s="16" t="s">
        <v>4086</v>
      </c>
    </row>
    <row r="612" spans="1:11" ht="15.75" customHeight="1">
      <c r="A612" s="22"/>
      <c r="B612" s="24" t="e">
        <f>VLOOKUP(A612,VODANET!C$5:D2689,2,0)</f>
        <v>#N/A</v>
      </c>
      <c r="C612" s="24" t="e">
        <f>VLOOKUP(A612,VODANET!C$5:L2689,10,0)</f>
        <v>#N/A</v>
      </c>
      <c r="D612" s="11" t="e">
        <f>VLOOKUP(A612,VODANET!C$5:N2689,12,0)</f>
        <v>#N/A</v>
      </c>
      <c r="E612" s="14" t="e">
        <f>VLOOKUP(A612,VODANET!C$5:AG2689,31,0)</f>
        <v>#N/A</v>
      </c>
      <c r="J612" s="99" t="s">
        <v>4086</v>
      </c>
      <c r="K612" s="16" t="s">
        <v>4086</v>
      </c>
    </row>
    <row r="613" spans="1:11" ht="15.75" customHeight="1">
      <c r="A613" s="22"/>
      <c r="B613" s="24" t="e">
        <f>VLOOKUP(A613,VODANET!C$5:D2690,2,0)</f>
        <v>#N/A</v>
      </c>
      <c r="C613" s="24" t="e">
        <f>VLOOKUP(A613,VODANET!C$5:L2690,10,0)</f>
        <v>#N/A</v>
      </c>
      <c r="D613" s="11" t="e">
        <f>VLOOKUP(A613,VODANET!C$5:N2690,12,0)</f>
        <v>#N/A</v>
      </c>
      <c r="E613" s="14" t="e">
        <f>VLOOKUP(A613,VODANET!C$5:AG2690,31,0)</f>
        <v>#N/A</v>
      </c>
      <c r="J613" s="99" t="s">
        <v>4086</v>
      </c>
      <c r="K613" s="16" t="s">
        <v>4086</v>
      </c>
    </row>
    <row r="614" spans="1:11" ht="15.75" customHeight="1">
      <c r="A614" s="22"/>
      <c r="B614" s="24" t="e">
        <f>VLOOKUP(A614,VODANET!C$5:D2691,2,0)</f>
        <v>#N/A</v>
      </c>
      <c r="C614" s="24" t="e">
        <f>VLOOKUP(A614,VODANET!C$5:L2691,10,0)</f>
        <v>#N/A</v>
      </c>
      <c r="D614" s="11" t="e">
        <f>VLOOKUP(A614,VODANET!C$5:N2691,12,0)</f>
        <v>#N/A</v>
      </c>
      <c r="E614" s="14" t="e">
        <f>VLOOKUP(A614,VODANET!C$5:AG2691,31,0)</f>
        <v>#N/A</v>
      </c>
      <c r="J614" s="99" t="s">
        <v>4086</v>
      </c>
      <c r="K614" s="16" t="s">
        <v>4086</v>
      </c>
    </row>
    <row r="615" spans="1:11" ht="15.75" customHeight="1">
      <c r="A615" s="22"/>
      <c r="B615" s="24" t="e">
        <f>VLOOKUP(A615,VODANET!C$5:D2692,2,0)</f>
        <v>#N/A</v>
      </c>
      <c r="C615" s="24" t="e">
        <f>VLOOKUP(A615,VODANET!C$5:L2692,10,0)</f>
        <v>#N/A</v>
      </c>
      <c r="D615" s="11" t="e">
        <f>VLOOKUP(A615,VODANET!C$5:N2692,12,0)</f>
        <v>#N/A</v>
      </c>
      <c r="E615" s="14" t="e">
        <f>VLOOKUP(A615,VODANET!C$5:AG2692,31,0)</f>
        <v>#N/A</v>
      </c>
      <c r="J615" s="99" t="s">
        <v>4086</v>
      </c>
      <c r="K615" s="16" t="s">
        <v>4086</v>
      </c>
    </row>
    <row r="616" spans="1:11" ht="15.75" customHeight="1">
      <c r="A616" s="22"/>
      <c r="B616" s="24" t="e">
        <f>VLOOKUP(A616,VODANET!C$5:D2693,2,0)</f>
        <v>#N/A</v>
      </c>
      <c r="C616" s="24" t="e">
        <f>VLOOKUP(A616,VODANET!C$5:L2693,10,0)</f>
        <v>#N/A</v>
      </c>
      <c r="D616" s="11" t="e">
        <f>VLOOKUP(A616,VODANET!C$5:N2693,12,0)</f>
        <v>#N/A</v>
      </c>
      <c r="E616" s="14" t="e">
        <f>VLOOKUP(A616,VODANET!C$5:AG2693,31,0)</f>
        <v>#N/A</v>
      </c>
      <c r="J616" s="99" t="s">
        <v>4086</v>
      </c>
      <c r="K616" s="16" t="s">
        <v>4086</v>
      </c>
    </row>
    <row r="617" spans="1:11" ht="15.75" customHeight="1">
      <c r="A617" s="22"/>
      <c r="B617" s="24" t="e">
        <f>VLOOKUP(A617,VODANET!C$5:D2694,2,0)</f>
        <v>#N/A</v>
      </c>
      <c r="C617" s="24" t="e">
        <f>VLOOKUP(A617,VODANET!C$5:L2694,10,0)</f>
        <v>#N/A</v>
      </c>
      <c r="D617" s="11" t="e">
        <f>VLOOKUP(A617,VODANET!C$5:N2694,12,0)</f>
        <v>#N/A</v>
      </c>
      <c r="E617" s="14" t="e">
        <f>VLOOKUP(A617,VODANET!C$5:AG2694,31,0)</f>
        <v>#N/A</v>
      </c>
      <c r="J617" s="99" t="s">
        <v>4086</v>
      </c>
      <c r="K617" s="16" t="s">
        <v>4086</v>
      </c>
    </row>
    <row r="618" spans="1:11" ht="15.75" customHeight="1">
      <c r="A618" s="22"/>
      <c r="B618" s="24" t="e">
        <f>VLOOKUP(A618,VODANET!C$5:D2695,2,0)</f>
        <v>#N/A</v>
      </c>
      <c r="C618" s="24" t="e">
        <f>VLOOKUP(A618,VODANET!C$5:L2695,10,0)</f>
        <v>#N/A</v>
      </c>
      <c r="D618" s="11" t="e">
        <f>VLOOKUP(A618,VODANET!C$5:N2695,12,0)</f>
        <v>#N/A</v>
      </c>
      <c r="E618" s="14" t="e">
        <f>VLOOKUP(A618,VODANET!C$5:AG2695,31,0)</f>
        <v>#N/A</v>
      </c>
      <c r="J618" s="99" t="s">
        <v>4086</v>
      </c>
      <c r="K618" s="16" t="s">
        <v>4086</v>
      </c>
    </row>
    <row r="619" spans="1:11" ht="15.75" customHeight="1">
      <c r="A619" s="22"/>
      <c r="B619" s="24" t="e">
        <f>VLOOKUP(A619,VODANET!C$5:D2696,2,0)</f>
        <v>#N/A</v>
      </c>
      <c r="C619" s="24" t="e">
        <f>VLOOKUP(A619,VODANET!C$5:L2696,10,0)</f>
        <v>#N/A</v>
      </c>
      <c r="D619" s="11" t="e">
        <f>VLOOKUP(A619,VODANET!C$5:N2696,12,0)</f>
        <v>#N/A</v>
      </c>
      <c r="E619" s="14" t="e">
        <f>VLOOKUP(A619,VODANET!C$5:AG2696,31,0)</f>
        <v>#N/A</v>
      </c>
      <c r="J619" s="99" t="s">
        <v>4086</v>
      </c>
      <c r="K619" s="16" t="s">
        <v>4086</v>
      </c>
    </row>
    <row r="620" spans="1:11" ht="15.75" customHeight="1">
      <c r="A620" s="22"/>
      <c r="B620" s="24" t="e">
        <f>VLOOKUP(A620,VODANET!C$5:D2697,2,0)</f>
        <v>#N/A</v>
      </c>
      <c r="C620" s="24" t="e">
        <f>VLOOKUP(A620,VODANET!C$5:L2697,10,0)</f>
        <v>#N/A</v>
      </c>
      <c r="D620" s="11" t="e">
        <f>VLOOKUP(A620,VODANET!C$5:N2697,12,0)</f>
        <v>#N/A</v>
      </c>
      <c r="E620" s="14" t="e">
        <f>VLOOKUP(A620,VODANET!C$5:AG2697,31,0)</f>
        <v>#N/A</v>
      </c>
      <c r="J620" s="99" t="s">
        <v>4086</v>
      </c>
      <c r="K620" s="16" t="s">
        <v>4086</v>
      </c>
    </row>
    <row r="621" spans="1:11" ht="15.75" customHeight="1">
      <c r="A621" s="22"/>
      <c r="B621" s="24" t="e">
        <f>VLOOKUP(A621,VODANET!C$5:D2698,2,0)</f>
        <v>#N/A</v>
      </c>
      <c r="C621" s="24" t="e">
        <f>VLOOKUP(A621,VODANET!C$5:L2698,10,0)</f>
        <v>#N/A</v>
      </c>
      <c r="D621" s="11" t="e">
        <f>VLOOKUP(A621,VODANET!C$5:N2698,12,0)</f>
        <v>#N/A</v>
      </c>
      <c r="E621" s="14" t="e">
        <f>VLOOKUP(A621,VODANET!C$5:AG2698,31,0)</f>
        <v>#N/A</v>
      </c>
      <c r="J621" s="99" t="s">
        <v>4086</v>
      </c>
      <c r="K621" s="16" t="s">
        <v>4086</v>
      </c>
    </row>
    <row r="622" spans="1:11" ht="15.75" customHeight="1">
      <c r="A622" s="22"/>
      <c r="B622" s="24" t="e">
        <f>VLOOKUP(A622,VODANET!C$5:D2699,2,0)</f>
        <v>#N/A</v>
      </c>
      <c r="C622" s="24" t="e">
        <f>VLOOKUP(A622,VODANET!C$5:L2699,10,0)</f>
        <v>#N/A</v>
      </c>
      <c r="D622" s="11" t="e">
        <f>VLOOKUP(A622,VODANET!C$5:N2699,12,0)</f>
        <v>#N/A</v>
      </c>
      <c r="E622" s="14" t="e">
        <f>VLOOKUP(A622,VODANET!C$5:AG2699,31,0)</f>
        <v>#N/A</v>
      </c>
      <c r="J622" s="99" t="s">
        <v>4086</v>
      </c>
      <c r="K622" s="16" t="s">
        <v>4086</v>
      </c>
    </row>
    <row r="623" spans="1:11" ht="15.75" customHeight="1">
      <c r="A623" s="22"/>
      <c r="B623" s="24" t="e">
        <f>VLOOKUP(A623,VODANET!C$5:D2700,2,0)</f>
        <v>#N/A</v>
      </c>
      <c r="C623" s="24" t="e">
        <f>VLOOKUP(A623,VODANET!C$5:L2700,10,0)</f>
        <v>#N/A</v>
      </c>
      <c r="D623" s="11" t="e">
        <f>VLOOKUP(A623,VODANET!C$5:N2700,12,0)</f>
        <v>#N/A</v>
      </c>
      <c r="E623" s="14" t="e">
        <f>VLOOKUP(A623,VODANET!C$5:AG2700,31,0)</f>
        <v>#N/A</v>
      </c>
      <c r="J623" s="99" t="s">
        <v>4086</v>
      </c>
      <c r="K623" s="16" t="s">
        <v>4086</v>
      </c>
    </row>
    <row r="624" spans="1:11" ht="15.75" customHeight="1">
      <c r="A624" s="22"/>
      <c r="B624" s="24" t="e">
        <f>VLOOKUP(A624,VODANET!C$5:D2701,2,0)</f>
        <v>#N/A</v>
      </c>
      <c r="C624" s="24" t="e">
        <f>VLOOKUP(A624,VODANET!C$5:L2701,10,0)</f>
        <v>#N/A</v>
      </c>
      <c r="D624" s="11" t="e">
        <f>VLOOKUP(A624,VODANET!C$5:N2701,12,0)</f>
        <v>#N/A</v>
      </c>
      <c r="E624" s="14" t="e">
        <f>VLOOKUP(A624,VODANET!C$5:AG2701,31,0)</f>
        <v>#N/A</v>
      </c>
      <c r="J624" s="99" t="s">
        <v>4086</v>
      </c>
      <c r="K624" s="16" t="s">
        <v>4086</v>
      </c>
    </row>
    <row r="625" spans="1:11" ht="15.75" customHeight="1">
      <c r="A625" s="22"/>
      <c r="B625" s="24" t="e">
        <f>VLOOKUP(A625,VODANET!C$5:D2702,2,0)</f>
        <v>#N/A</v>
      </c>
      <c r="C625" s="24" t="e">
        <f>VLOOKUP(A625,VODANET!C$5:L2702,10,0)</f>
        <v>#N/A</v>
      </c>
      <c r="D625" s="11" t="e">
        <f>VLOOKUP(A625,VODANET!C$5:N2702,12,0)</f>
        <v>#N/A</v>
      </c>
      <c r="E625" s="14" t="e">
        <f>VLOOKUP(A625,VODANET!C$5:AG2702,31,0)</f>
        <v>#N/A</v>
      </c>
      <c r="J625" s="99" t="s">
        <v>4086</v>
      </c>
      <c r="K625" s="16" t="s">
        <v>4086</v>
      </c>
    </row>
    <row r="626" spans="1:11" ht="15.75" customHeight="1">
      <c r="A626" s="22"/>
      <c r="B626" s="24" t="e">
        <f>VLOOKUP(A626,VODANET!C$5:D2703,2,0)</f>
        <v>#N/A</v>
      </c>
      <c r="C626" s="24" t="e">
        <f>VLOOKUP(A626,VODANET!C$5:L2703,10,0)</f>
        <v>#N/A</v>
      </c>
      <c r="D626" s="11" t="e">
        <f>VLOOKUP(A626,VODANET!C$5:N2703,12,0)</f>
        <v>#N/A</v>
      </c>
      <c r="E626" s="14" t="e">
        <f>VLOOKUP(A626,VODANET!C$5:AG2703,31,0)</f>
        <v>#N/A</v>
      </c>
      <c r="J626" s="99" t="s">
        <v>4086</v>
      </c>
      <c r="K626" s="16" t="s">
        <v>4086</v>
      </c>
    </row>
    <row r="627" spans="1:11" ht="15.75" customHeight="1">
      <c r="A627" s="22"/>
      <c r="B627" s="24" t="e">
        <f>VLOOKUP(A627,VODANET!C$5:D2704,2,0)</f>
        <v>#N/A</v>
      </c>
      <c r="C627" s="24" t="e">
        <f>VLOOKUP(A627,VODANET!C$5:L2704,10,0)</f>
        <v>#N/A</v>
      </c>
      <c r="D627" s="11" t="e">
        <f>VLOOKUP(A627,VODANET!C$5:N2704,12,0)</f>
        <v>#N/A</v>
      </c>
      <c r="E627" s="14" t="e">
        <f>VLOOKUP(A627,VODANET!C$5:AG2704,31,0)</f>
        <v>#N/A</v>
      </c>
      <c r="J627" s="99" t="s">
        <v>4086</v>
      </c>
      <c r="K627" s="16" t="s">
        <v>4086</v>
      </c>
    </row>
    <row r="628" spans="1:11" ht="15.75" customHeight="1">
      <c r="J628" s="99" t="s">
        <v>4086</v>
      </c>
      <c r="K628" s="16" t="s">
        <v>4086</v>
      </c>
    </row>
    <row r="629" spans="1:11" ht="15.75" customHeight="1">
      <c r="J629" s="99" t="s">
        <v>4086</v>
      </c>
      <c r="K629" s="16" t="s">
        <v>4086</v>
      </c>
    </row>
    <row r="630" spans="1:11" ht="15.75" customHeight="1">
      <c r="J630" s="99" t="s">
        <v>4086</v>
      </c>
      <c r="K630" s="16" t="s">
        <v>4086</v>
      </c>
    </row>
    <row r="631" spans="1:11" ht="15.75" customHeight="1">
      <c r="J631" s="99" t="s">
        <v>4086</v>
      </c>
      <c r="K631" s="16" t="s">
        <v>4086</v>
      </c>
    </row>
    <row r="632" spans="1:11" ht="15.75" customHeight="1">
      <c r="J632" s="99" t="s">
        <v>4086</v>
      </c>
      <c r="K632" s="16" t="s">
        <v>4086</v>
      </c>
    </row>
    <row r="633" spans="1:11" ht="15.75" customHeight="1">
      <c r="J633" s="99" t="s">
        <v>4086</v>
      </c>
      <c r="K633" s="16" t="s">
        <v>4086</v>
      </c>
    </row>
    <row r="634" spans="1:11" ht="15.75" customHeight="1">
      <c r="J634" s="99" t="s">
        <v>4086</v>
      </c>
      <c r="K634" s="16" t="s">
        <v>4086</v>
      </c>
    </row>
    <row r="635" spans="1:11" ht="15.75" customHeight="1">
      <c r="J635" s="99" t="s">
        <v>4086</v>
      </c>
      <c r="K635" s="16" t="s">
        <v>4086</v>
      </c>
    </row>
    <row r="636" spans="1:11" ht="15.75" customHeight="1">
      <c r="J636" s="99" t="s">
        <v>4086</v>
      </c>
      <c r="K636" s="16" t="s">
        <v>4086</v>
      </c>
    </row>
    <row r="637" spans="1:11" ht="15.75" customHeight="1">
      <c r="J637" s="99" t="s">
        <v>4086</v>
      </c>
      <c r="K637" s="16" t="s">
        <v>4086</v>
      </c>
    </row>
    <row r="638" spans="1:11" ht="15.75" customHeight="1">
      <c r="J638" s="99" t="s">
        <v>4086</v>
      </c>
      <c r="K638" s="16" t="s">
        <v>4086</v>
      </c>
    </row>
    <row r="639" spans="1:11" ht="15.75" customHeight="1">
      <c r="J639" s="99" t="s">
        <v>4086</v>
      </c>
      <c r="K639" s="16" t="s">
        <v>4086</v>
      </c>
    </row>
    <row r="640" spans="1:11" ht="15.75" customHeight="1">
      <c r="J640" s="99" t="s">
        <v>4086</v>
      </c>
      <c r="K640" s="16" t="s">
        <v>4086</v>
      </c>
    </row>
    <row r="641" spans="10:11" ht="15.75" customHeight="1">
      <c r="J641" s="99" t="s">
        <v>4086</v>
      </c>
      <c r="K641" s="16" t="s">
        <v>4086</v>
      </c>
    </row>
    <row r="642" spans="10:11" ht="15.75" customHeight="1">
      <c r="J642" s="99" t="s">
        <v>4086</v>
      </c>
      <c r="K642" s="16" t="s">
        <v>4086</v>
      </c>
    </row>
    <row r="643" spans="10:11" ht="15.75" customHeight="1">
      <c r="J643" s="99" t="s">
        <v>4086</v>
      </c>
      <c r="K643" s="16" t="s">
        <v>4086</v>
      </c>
    </row>
    <row r="644" spans="10:11" ht="15.75" customHeight="1">
      <c r="J644" s="99" t="s">
        <v>4086</v>
      </c>
      <c r="K644" s="16" t="s">
        <v>4086</v>
      </c>
    </row>
    <row r="645" spans="10:11" ht="15.75" customHeight="1">
      <c r="J645" s="99" t="s">
        <v>4086</v>
      </c>
      <c r="K645" s="16" t="s">
        <v>4086</v>
      </c>
    </row>
    <row r="646" spans="10:11" ht="15.75" customHeight="1">
      <c r="J646" s="99" t="s">
        <v>4086</v>
      </c>
      <c r="K646" s="16" t="s">
        <v>4086</v>
      </c>
    </row>
    <row r="647" spans="10:11" ht="15.75" customHeight="1">
      <c r="J647" s="99" t="s">
        <v>4086</v>
      </c>
      <c r="K647" s="16" t="s">
        <v>4086</v>
      </c>
    </row>
    <row r="648" spans="10:11" ht="15.75" customHeight="1">
      <c r="J648" s="99" t="s">
        <v>4086</v>
      </c>
      <c r="K648" s="16" t="s">
        <v>4086</v>
      </c>
    </row>
    <row r="649" spans="10:11" ht="15.75" customHeight="1">
      <c r="J649" s="99" t="s">
        <v>4086</v>
      </c>
      <c r="K649" s="16" t="s">
        <v>4086</v>
      </c>
    </row>
    <row r="650" spans="10:11" ht="15.75" customHeight="1">
      <c r="J650" s="99" t="s">
        <v>4086</v>
      </c>
      <c r="K650" s="16" t="s">
        <v>4086</v>
      </c>
    </row>
    <row r="651" spans="10:11" ht="15.75" customHeight="1">
      <c r="J651" s="99" t="s">
        <v>4086</v>
      </c>
      <c r="K651" s="16" t="s">
        <v>4086</v>
      </c>
    </row>
    <row r="652" spans="10:11" ht="15.75" customHeight="1">
      <c r="J652" s="99" t="s">
        <v>4086</v>
      </c>
      <c r="K652" s="16" t="s">
        <v>4086</v>
      </c>
    </row>
    <row r="653" spans="10:11" ht="15.75" customHeight="1">
      <c r="J653" s="99" t="s">
        <v>4086</v>
      </c>
      <c r="K653" s="16" t="s">
        <v>4086</v>
      </c>
    </row>
    <row r="654" spans="10:11" ht="15.75" customHeight="1">
      <c r="J654" s="99" t="s">
        <v>4086</v>
      </c>
      <c r="K654" s="16" t="s">
        <v>4086</v>
      </c>
    </row>
    <row r="655" spans="10:11" ht="15.75" customHeight="1">
      <c r="J655" s="99" t="s">
        <v>4086</v>
      </c>
      <c r="K655" s="16" t="s">
        <v>4086</v>
      </c>
    </row>
    <row r="656" spans="10:11" ht="15.75" customHeight="1">
      <c r="J656" s="99" t="s">
        <v>4086</v>
      </c>
      <c r="K656" s="16" t="s">
        <v>4086</v>
      </c>
    </row>
    <row r="657" spans="10:11" ht="15.75" customHeight="1">
      <c r="J657" s="99" t="s">
        <v>4086</v>
      </c>
      <c r="K657" s="16" t="s">
        <v>4086</v>
      </c>
    </row>
    <row r="658" spans="10:11" ht="15.75" customHeight="1">
      <c r="J658" s="99" t="s">
        <v>4086</v>
      </c>
      <c r="K658" s="16" t="s">
        <v>4086</v>
      </c>
    </row>
    <row r="659" spans="10:11" ht="15.75" customHeight="1">
      <c r="J659" s="99" t="s">
        <v>4086</v>
      </c>
      <c r="K659" s="16" t="s">
        <v>4086</v>
      </c>
    </row>
    <row r="660" spans="10:11" ht="15.75" customHeight="1">
      <c r="J660" s="99" t="s">
        <v>4086</v>
      </c>
      <c r="K660" s="16" t="s">
        <v>4086</v>
      </c>
    </row>
    <row r="661" spans="10:11" ht="15.75" customHeight="1">
      <c r="J661" s="99" t="s">
        <v>4086</v>
      </c>
      <c r="K661" s="16" t="s">
        <v>4086</v>
      </c>
    </row>
    <row r="662" spans="10:11" ht="15.75" customHeight="1">
      <c r="J662" s="99" t="s">
        <v>4086</v>
      </c>
      <c r="K662" s="16" t="s">
        <v>4086</v>
      </c>
    </row>
    <row r="663" spans="10:11" ht="15.75" customHeight="1">
      <c r="J663" s="99" t="s">
        <v>4086</v>
      </c>
      <c r="K663" s="16" t="s">
        <v>4086</v>
      </c>
    </row>
    <row r="664" spans="10:11" ht="15.75" customHeight="1">
      <c r="J664" s="99" t="s">
        <v>4086</v>
      </c>
      <c r="K664" s="16" t="s">
        <v>4086</v>
      </c>
    </row>
    <row r="665" spans="10:11" ht="15.75" customHeight="1">
      <c r="J665" s="99" t="s">
        <v>4086</v>
      </c>
      <c r="K665" s="16" t="s">
        <v>4086</v>
      </c>
    </row>
    <row r="666" spans="10:11" ht="15.75" customHeight="1">
      <c r="J666" s="99" t="s">
        <v>4086</v>
      </c>
      <c r="K666" s="16" t="s">
        <v>4086</v>
      </c>
    </row>
    <row r="667" spans="10:11" ht="15.75" customHeight="1">
      <c r="J667" s="99" t="s">
        <v>4086</v>
      </c>
      <c r="K667" s="16" t="s">
        <v>4086</v>
      </c>
    </row>
    <row r="668" spans="10:11" ht="15.75" customHeight="1">
      <c r="J668" s="99" t="s">
        <v>4086</v>
      </c>
      <c r="K668" s="16" t="s">
        <v>4086</v>
      </c>
    </row>
    <row r="669" spans="10:11" ht="15.75" customHeight="1">
      <c r="J669" s="99" t="s">
        <v>4086</v>
      </c>
      <c r="K669" s="16" t="s">
        <v>4086</v>
      </c>
    </row>
    <row r="670" spans="10:11" ht="15.75" customHeight="1">
      <c r="J670" s="99" t="s">
        <v>4086</v>
      </c>
      <c r="K670" s="16" t="s">
        <v>4086</v>
      </c>
    </row>
    <row r="671" spans="10:11" ht="15.75" customHeight="1">
      <c r="J671" s="99" t="s">
        <v>4086</v>
      </c>
      <c r="K671" s="16" t="s">
        <v>4086</v>
      </c>
    </row>
    <row r="672" spans="10:11" ht="15.75" customHeight="1">
      <c r="J672" s="99" t="s">
        <v>4086</v>
      </c>
      <c r="K672" s="16" t="s">
        <v>4086</v>
      </c>
    </row>
    <row r="673" spans="10:11" ht="15.75" customHeight="1">
      <c r="J673" s="99" t="s">
        <v>4086</v>
      </c>
      <c r="K673" s="16" t="s">
        <v>4086</v>
      </c>
    </row>
    <row r="674" spans="10:11" ht="15.75" customHeight="1">
      <c r="J674" s="99" t="s">
        <v>4086</v>
      </c>
      <c r="K674" s="16" t="s">
        <v>4086</v>
      </c>
    </row>
    <row r="675" spans="10:11" ht="15.75" customHeight="1">
      <c r="J675" s="99" t="s">
        <v>4086</v>
      </c>
      <c r="K675" s="16" t="s">
        <v>4086</v>
      </c>
    </row>
    <row r="676" spans="10:11" ht="15.75" customHeight="1">
      <c r="J676" s="99" t="s">
        <v>4086</v>
      </c>
      <c r="K676" s="16" t="s">
        <v>4086</v>
      </c>
    </row>
    <row r="677" spans="10:11" ht="15.75" customHeight="1">
      <c r="J677" s="99" t="s">
        <v>4086</v>
      </c>
      <c r="K677" s="16" t="s">
        <v>4086</v>
      </c>
    </row>
    <row r="678" spans="10:11" ht="15.75" customHeight="1">
      <c r="J678" s="99" t="s">
        <v>4086</v>
      </c>
      <c r="K678" s="16" t="s">
        <v>4086</v>
      </c>
    </row>
    <row r="679" spans="10:11" ht="15.75" customHeight="1">
      <c r="J679" s="99" t="s">
        <v>4086</v>
      </c>
      <c r="K679" s="16" t="s">
        <v>4086</v>
      </c>
    </row>
    <row r="680" spans="10:11" ht="15.75" customHeight="1">
      <c r="J680" s="99" t="s">
        <v>4086</v>
      </c>
      <c r="K680" s="16" t="s">
        <v>4086</v>
      </c>
    </row>
    <row r="681" spans="10:11" ht="15.75" customHeight="1">
      <c r="K681" s="16" t="s">
        <v>4086</v>
      </c>
    </row>
    <row r="682" spans="10:11" ht="15.75" customHeight="1">
      <c r="K682" s="16" t="s">
        <v>4086</v>
      </c>
    </row>
    <row r="683" spans="10:11" ht="15.75" customHeight="1">
      <c r="K683" s="16" t="s">
        <v>4086</v>
      </c>
    </row>
    <row r="684" spans="10:11" ht="15.75" customHeight="1">
      <c r="K684" s="16" t="s">
        <v>4086</v>
      </c>
    </row>
    <row r="685" spans="10:11" ht="15.75" customHeight="1">
      <c r="K685" s="16" t="s">
        <v>4086</v>
      </c>
    </row>
    <row r="686" spans="10:11" ht="15.75" customHeight="1">
      <c r="K686" s="16" t="s">
        <v>4086</v>
      </c>
    </row>
    <row r="687" spans="10:11" ht="15.75" customHeight="1">
      <c r="K687" s="16" t="s">
        <v>4086</v>
      </c>
    </row>
    <row r="688" spans="10:11" ht="15.75" customHeight="1">
      <c r="K688" s="16" t="s">
        <v>4086</v>
      </c>
    </row>
    <row r="689" spans="11:11" ht="15.75" customHeight="1">
      <c r="K689" s="16" t="s">
        <v>4086</v>
      </c>
    </row>
    <row r="690" spans="11:11" ht="15.75" customHeight="1">
      <c r="K690" s="16" t="s">
        <v>4086</v>
      </c>
    </row>
    <row r="691" spans="11:11" ht="15.75" customHeight="1">
      <c r="K691" s="16" t="s">
        <v>4086</v>
      </c>
    </row>
    <row r="692" spans="11:11" ht="15.75" customHeight="1">
      <c r="K692" s="16" t="s">
        <v>4086</v>
      </c>
    </row>
    <row r="693" spans="11:11" ht="15.75" customHeight="1">
      <c r="K693" s="16" t="s">
        <v>4086</v>
      </c>
    </row>
    <row r="694" spans="11:11" ht="15.75" customHeight="1">
      <c r="K694" s="16" t="s">
        <v>4086</v>
      </c>
    </row>
    <row r="695" spans="11:11" ht="15.75" customHeight="1">
      <c r="K695" s="16" t="s">
        <v>4086</v>
      </c>
    </row>
    <row r="696" spans="11:11" ht="15.75" customHeight="1">
      <c r="K696" s="16" t="s">
        <v>4086</v>
      </c>
    </row>
    <row r="697" spans="11:11" ht="15.75" customHeight="1">
      <c r="K697" s="16" t="s">
        <v>4086</v>
      </c>
    </row>
    <row r="698" spans="11:11" ht="15.75" customHeight="1">
      <c r="K698" s="16" t="s">
        <v>4086</v>
      </c>
    </row>
    <row r="699" spans="11:11" ht="15.75" customHeight="1">
      <c r="K699" s="16" t="s">
        <v>4086</v>
      </c>
    </row>
    <row r="700" spans="11:11" ht="15.75" customHeight="1">
      <c r="K700" s="16" t="s">
        <v>4086</v>
      </c>
    </row>
    <row r="701" spans="11:11" ht="15.75" customHeight="1">
      <c r="K701" s="16" t="s">
        <v>4086</v>
      </c>
    </row>
    <row r="702" spans="11:11" ht="15.75" customHeight="1">
      <c r="K702" s="16" t="s">
        <v>4086</v>
      </c>
    </row>
    <row r="703" spans="11:11" ht="15.75" customHeight="1">
      <c r="K703" s="16" t="s">
        <v>4086</v>
      </c>
    </row>
    <row r="704" spans="11:11" ht="15.75" customHeight="1">
      <c r="K704" s="16" t="s">
        <v>4086</v>
      </c>
    </row>
    <row r="705" spans="11:11" ht="15.75" customHeight="1">
      <c r="K705" s="16" t="s">
        <v>4086</v>
      </c>
    </row>
    <row r="706" spans="11:11" ht="15.75" customHeight="1">
      <c r="K706" s="16" t="s">
        <v>4086</v>
      </c>
    </row>
    <row r="707" spans="11:11" ht="15.75" customHeight="1">
      <c r="K707" s="16" t="s">
        <v>4086</v>
      </c>
    </row>
    <row r="708" spans="11:11" ht="15.75" customHeight="1">
      <c r="K708" s="16" t="s">
        <v>4086</v>
      </c>
    </row>
    <row r="709" spans="11:11" ht="15.75" customHeight="1">
      <c r="K709" s="16" t="s">
        <v>4086</v>
      </c>
    </row>
    <row r="710" spans="11:11" ht="15.75" customHeight="1">
      <c r="K710" s="16" t="s">
        <v>4086</v>
      </c>
    </row>
    <row r="711" spans="11:11" ht="15.75" customHeight="1">
      <c r="K711" s="16" t="s">
        <v>4086</v>
      </c>
    </row>
    <row r="712" spans="11:11" ht="15.75" customHeight="1">
      <c r="K712" s="16" t="s">
        <v>4086</v>
      </c>
    </row>
    <row r="713" spans="11:11" ht="15.75" customHeight="1">
      <c r="K713" s="16" t="s">
        <v>4086</v>
      </c>
    </row>
    <row r="714" spans="11:11" ht="15.75" customHeight="1">
      <c r="K714" s="16" t="s">
        <v>4086</v>
      </c>
    </row>
    <row r="715" spans="11:11" ht="15.75" customHeight="1">
      <c r="K715" s="16" t="s">
        <v>4086</v>
      </c>
    </row>
    <row r="716" spans="11:11" ht="15.75" customHeight="1">
      <c r="K716" s="16" t="s">
        <v>4086</v>
      </c>
    </row>
    <row r="717" spans="11:11" ht="15.75" customHeight="1">
      <c r="K717" s="16" t="s">
        <v>4086</v>
      </c>
    </row>
    <row r="718" spans="11:11" ht="15.75" customHeight="1">
      <c r="K718" s="16" t="s">
        <v>4086</v>
      </c>
    </row>
    <row r="719" spans="11:11" ht="15.75" customHeight="1">
      <c r="K719" s="16" t="s">
        <v>4086</v>
      </c>
    </row>
    <row r="720" spans="11:11" ht="15.75" customHeight="1">
      <c r="K720" s="16" t="s">
        <v>4086</v>
      </c>
    </row>
    <row r="721" spans="11:11" ht="15.75" customHeight="1">
      <c r="K721" s="16" t="s">
        <v>4086</v>
      </c>
    </row>
    <row r="722" spans="11:11" ht="15.75" customHeight="1">
      <c r="K722" s="16" t="s">
        <v>4086</v>
      </c>
    </row>
    <row r="723" spans="11:11" ht="15.75" customHeight="1">
      <c r="K723" s="16" t="s">
        <v>4086</v>
      </c>
    </row>
    <row r="724" spans="11:11" ht="15.75" customHeight="1">
      <c r="K724" s="16" t="s">
        <v>4086</v>
      </c>
    </row>
    <row r="725" spans="11:11" ht="15.75" customHeight="1">
      <c r="K725" s="16" t="s">
        <v>4086</v>
      </c>
    </row>
    <row r="726" spans="11:11" ht="15.75" customHeight="1">
      <c r="K726" s="16" t="s">
        <v>4086</v>
      </c>
    </row>
    <row r="727" spans="11:11" ht="15.75" customHeight="1">
      <c r="K727" s="16" t="s">
        <v>4086</v>
      </c>
    </row>
    <row r="728" spans="11:11" ht="15.75" customHeight="1">
      <c r="K728" s="16" t="s">
        <v>4086</v>
      </c>
    </row>
    <row r="729" spans="11:11" ht="15.75" customHeight="1">
      <c r="K729" s="16" t="s">
        <v>4086</v>
      </c>
    </row>
    <row r="730" spans="11:11" ht="15.75" customHeight="1">
      <c r="K730" s="16" t="s">
        <v>4086</v>
      </c>
    </row>
    <row r="731" spans="11:11" ht="15.75" customHeight="1">
      <c r="K731" s="16" t="s">
        <v>4086</v>
      </c>
    </row>
    <row r="732" spans="11:11" ht="15.75" customHeight="1">
      <c r="K732" s="16" t="s">
        <v>4086</v>
      </c>
    </row>
    <row r="733" spans="11:11" ht="15.75" customHeight="1">
      <c r="K733" s="16" t="s">
        <v>4086</v>
      </c>
    </row>
    <row r="734" spans="11:11" ht="15.75" customHeight="1">
      <c r="K734" s="16" t="s">
        <v>4086</v>
      </c>
    </row>
    <row r="735" spans="11:11" ht="15.75" customHeight="1">
      <c r="K735" s="16" t="s">
        <v>4086</v>
      </c>
    </row>
    <row r="736" spans="1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2"/>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04">
        <v>40</v>
      </c>
      <c r="D27" s="405"/>
      <c r="E27" s="404">
        <v>40</v>
      </c>
      <c r="F27" s="405"/>
      <c r="G27" s="404">
        <v>40</v>
      </c>
      <c r="H27" s="405"/>
      <c r="I27" s="404">
        <v>40</v>
      </c>
      <c r="J27" s="405"/>
      <c r="K27" s="404">
        <v>40</v>
      </c>
      <c r="L27" s="405"/>
      <c r="M27" s="114">
        <f>SUM(C27:L27)</f>
        <v>200</v>
      </c>
    </row>
    <row r="28" spans="2:14" ht="16.5" customHeight="1">
      <c r="B28" s="108" t="s">
        <v>5516</v>
      </c>
      <c r="C28" s="404">
        <f>COUNTIFS(VODANET!$AA$5:$AA$4966,"&gt;="&amp;Mensal!C26,VODANET!$AA$5:$AA$4966,"&lt;="&amp;Mensal!D26)</f>
        <v>56</v>
      </c>
      <c r="D28" s="405"/>
      <c r="E28" s="404">
        <f>COUNTIFS(VODANET!$AA$5:$AA$4966,"&gt;="&amp;Mensal!E26,VODANET!$AA$5:$AA$4966,"&lt;="&amp;Mensal!F26)</f>
        <v>41</v>
      </c>
      <c r="F28" s="405"/>
      <c r="G28" s="404">
        <f>COUNTIFS(VODANET!$AA$5:$AA$4966,"&gt;="&amp;Mensal!G26,VODANET!$AA$5:$AA$4966,"&lt;="&amp;Mensal!H26)</f>
        <v>57</v>
      </c>
      <c r="H28" s="405"/>
      <c r="I28" s="404">
        <f>COUNTIFS(VODANET!$AA$5:$AA$4966,"&gt;="&amp;Mensal!I26,VODANET!$AA$5:$AA$4966,"&lt;="&amp;Mensal!J26)</f>
        <v>21</v>
      </c>
      <c r="J28" s="405"/>
      <c r="K28" s="404">
        <f>COUNTIFS(VODANET!$AA$5:$AA$4966,"&gt;="&amp;Mensal!K26,VODANET!$AA$5:$AA$4966,"&lt;="&amp;Mensal!L26)</f>
        <v>21</v>
      </c>
      <c r="L28" s="405"/>
      <c r="M28" s="114">
        <f>SUM(C28:L28)</f>
        <v>196</v>
      </c>
    </row>
    <row r="29" spans="2:14" ht="16.5" customHeight="1" thickBot="1">
      <c r="B29" s="109" t="s">
        <v>6796</v>
      </c>
      <c r="C29" s="402">
        <v>0</v>
      </c>
      <c r="D29" s="403"/>
      <c r="E29" s="402">
        <v>0</v>
      </c>
      <c r="F29" s="403"/>
      <c r="G29" s="402">
        <v>0</v>
      </c>
      <c r="H29" s="403"/>
      <c r="I29" s="402">
        <v>0</v>
      </c>
      <c r="J29" s="403"/>
      <c r="K29" s="402">
        <v>6</v>
      </c>
      <c r="L29" s="403"/>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04">
        <v>18</v>
      </c>
      <c r="D39" s="405"/>
      <c r="E39" s="404">
        <v>58</v>
      </c>
      <c r="F39" s="405"/>
      <c r="G39" s="404">
        <v>58</v>
      </c>
      <c r="H39" s="405"/>
      <c r="I39" s="404">
        <v>56</v>
      </c>
      <c r="J39" s="405"/>
      <c r="K39" s="114">
        <f>SUM(C39:J39)</f>
        <v>190</v>
      </c>
    </row>
    <row r="40" spans="2:11" ht="16.5" customHeight="1">
      <c r="B40" s="108" t="s">
        <v>5516</v>
      </c>
      <c r="C40" s="404">
        <f>COUNTIFS(VODANET!$AA$5:$AA$4966,"&gt;="&amp;Mensal!C38,VODANET!$AA$5:$AA$4966,"&lt;="&amp;Mensal!D38)</f>
        <v>14</v>
      </c>
      <c r="D40" s="405"/>
      <c r="E40" s="404">
        <f>COUNTIFS(VODANET!$AA$5:$AA$4966,"&gt;="&amp;Mensal!E38,VODANET!$AA$5:$AA$4966,"&lt;="&amp;Mensal!F38)</f>
        <v>26</v>
      </c>
      <c r="F40" s="405"/>
      <c r="G40" s="404">
        <f>COUNTIFS(VODANET!$AA$5:$AA$4966,"&gt;="&amp;Mensal!G38,VODANET!$AA$5:$AA$4966,"&lt;="&amp;Mensal!H38)</f>
        <v>68</v>
      </c>
      <c r="H40" s="405"/>
      <c r="I40" s="404">
        <f>COUNTIFS(VODANET!$AA$5:$AA$4966,"&gt;="&amp;Mensal!I38,VODANET!$AA$5:$AA$4966,"&lt;="&amp;Mensal!J38)</f>
        <v>33</v>
      </c>
      <c r="J40" s="405"/>
      <c r="K40" s="114">
        <f>SUM(C40:J40)</f>
        <v>141</v>
      </c>
    </row>
    <row r="41" spans="2:11" ht="16.5" customHeight="1" thickBot="1">
      <c r="B41" s="109" t="s">
        <v>6796</v>
      </c>
      <c r="C41" s="402">
        <v>7</v>
      </c>
      <c r="D41" s="403"/>
      <c r="E41" s="402">
        <v>16</v>
      </c>
      <c r="F41" s="403"/>
      <c r="G41" s="402">
        <v>6</v>
      </c>
      <c r="H41" s="403"/>
      <c r="I41" s="402">
        <v>15</v>
      </c>
      <c r="J41" s="403"/>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04">
        <v>50</v>
      </c>
      <c r="D52" s="405"/>
      <c r="E52" s="404">
        <v>20</v>
      </c>
      <c r="F52" s="405"/>
      <c r="G52" s="404">
        <v>20</v>
      </c>
      <c r="H52" s="405"/>
      <c r="I52" s="404">
        <v>90</v>
      </c>
      <c r="J52" s="405"/>
      <c r="K52" s="404">
        <v>10</v>
      </c>
      <c r="L52" s="405"/>
      <c r="M52" s="114">
        <f>SUM(C52:L52)</f>
        <v>190</v>
      </c>
    </row>
    <row r="53" spans="2:13" ht="16.5" customHeight="1">
      <c r="B53" s="108" t="s">
        <v>5516</v>
      </c>
      <c r="C53" s="404">
        <f>COUNTIFS(VODANET!$AA$5:$AA$4966,"&gt;="&amp;Mensal!C51,VODANET!$AA$5:$AA$4966,"&lt;="&amp;Mensal!D51)</f>
        <v>29</v>
      </c>
      <c r="D53" s="405"/>
      <c r="E53" s="404">
        <f>COUNTIFS(VODANET!$AA$5:$AA$4966,"&gt;="&amp;Mensal!E51,VODANET!$AA$5:$AA$4966,"&lt;="&amp;Mensal!F51)</f>
        <v>12</v>
      </c>
      <c r="F53" s="405"/>
      <c r="G53" s="404">
        <f>COUNTIFS(VODANET!$AA$5:$AA$4966,"&gt;="&amp;Mensal!G51,VODANET!$AA$5:$AA$4966,"&lt;="&amp;Mensal!H51)</f>
        <v>17</v>
      </c>
      <c r="H53" s="405"/>
      <c r="I53" s="404">
        <f>COUNTIFS(VODANET!$AA$5:$AA$4966,"&gt;="&amp;Mensal!I51,VODANET!$AA$5:$AA$4966,"&lt;="&amp;Mensal!J51)</f>
        <v>33</v>
      </c>
      <c r="J53" s="405"/>
      <c r="K53" s="404">
        <f>COUNTIFS(VODANET!$AA$5:$AA$4966,"&gt;="&amp;Mensal!K51,VODANET!$AA$5:$AA$4966,"&lt;="&amp;Mensal!L51)</f>
        <v>22</v>
      </c>
      <c r="L53" s="405"/>
      <c r="M53" s="114">
        <f>SUM(C53:L53)</f>
        <v>113</v>
      </c>
    </row>
    <row r="54" spans="2:13" ht="16.5" customHeight="1" thickBot="1">
      <c r="B54" s="109" t="s">
        <v>6796</v>
      </c>
      <c r="C54" s="402">
        <v>3</v>
      </c>
      <c r="D54" s="403"/>
      <c r="E54" s="402">
        <v>7</v>
      </c>
      <c r="F54" s="403"/>
      <c r="G54" s="402">
        <v>6</v>
      </c>
      <c r="H54" s="403"/>
      <c r="I54" s="402">
        <v>0</v>
      </c>
      <c r="J54" s="403"/>
      <c r="K54" s="402">
        <v>0</v>
      </c>
      <c r="L54" s="403"/>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04">
        <v>0</v>
      </c>
      <c r="D64" s="405"/>
      <c r="E64" s="404">
        <v>40</v>
      </c>
      <c r="F64" s="405"/>
      <c r="G64" s="404">
        <v>30</v>
      </c>
      <c r="H64" s="405"/>
      <c r="I64" s="404">
        <v>50</v>
      </c>
      <c r="J64" s="405"/>
      <c r="K64" s="404">
        <v>80</v>
      </c>
      <c r="L64" s="405"/>
      <c r="M64" s="114">
        <f>SUM(C64:L64)</f>
        <v>200</v>
      </c>
    </row>
    <row r="65" spans="2:13" ht="16.5" customHeight="1">
      <c r="B65" s="108" t="s">
        <v>5516</v>
      </c>
      <c r="C65" s="404">
        <f>COUNTIFS(VODANET!$AA$5:$AA$4966,"&gt;="&amp;Mensal!C63,VODANET!$AA$5:$AA$4966,"&lt;="&amp;Mensal!D63)</f>
        <v>0</v>
      </c>
      <c r="D65" s="405"/>
      <c r="E65" s="404">
        <f>COUNTIFS(VODANET!$AA$5:$AA$4966,"&gt;="&amp;Mensal!E63,VODANET!$AA$5:$AA$4966,"&lt;="&amp;Mensal!F63)</f>
        <v>33</v>
      </c>
      <c r="F65" s="405"/>
      <c r="G65" s="404">
        <f>COUNTIFS(VODANET!$AA$5:$AA$4966,"&gt;="&amp;Mensal!G63,VODANET!$AA$5:$AA$4966,"&lt;="&amp;Mensal!H63)</f>
        <v>6</v>
      </c>
      <c r="H65" s="405"/>
      <c r="I65" s="404">
        <f>COUNTIFS(VODANET!$AA$5:$AA$4966,"&gt;="&amp;Mensal!I63,VODANET!$AA$5:$AA$4966,"&lt;="&amp;Mensal!J63)</f>
        <v>56</v>
      </c>
      <c r="J65" s="405"/>
      <c r="K65" s="404">
        <f>COUNTIFS(VODANET!$AA$5:$AA$4966,"&gt;="&amp;Mensal!K63,VODANET!$AA$5:$AA$4966,"&lt;="&amp;Mensal!L63)</f>
        <v>43</v>
      </c>
      <c r="L65" s="405"/>
      <c r="M65" s="114">
        <f>SUM(C65:L65)</f>
        <v>138</v>
      </c>
    </row>
    <row r="66" spans="2:13" ht="16.5" customHeight="1" thickBot="1">
      <c r="B66" s="109" t="s">
        <v>6796</v>
      </c>
      <c r="C66" s="402">
        <v>8</v>
      </c>
      <c r="D66" s="403"/>
      <c r="E66" s="402">
        <v>0</v>
      </c>
      <c r="F66" s="403"/>
      <c r="G66" s="402">
        <v>6</v>
      </c>
      <c r="H66" s="403"/>
      <c r="I66" s="402">
        <v>10</v>
      </c>
      <c r="J66" s="403"/>
      <c r="K66" s="402">
        <v>8</v>
      </c>
      <c r="L66" s="403"/>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04">
        <v>100</v>
      </c>
      <c r="D77" s="405"/>
      <c r="E77" s="404">
        <v>100</v>
      </c>
      <c r="F77" s="405"/>
      <c r="G77" s="404">
        <v>91</v>
      </c>
      <c r="H77" s="405"/>
      <c r="I77" s="404">
        <v>13</v>
      </c>
      <c r="J77" s="405"/>
      <c r="K77" s="114">
        <f>SUM(C77:J77)</f>
        <v>304</v>
      </c>
    </row>
    <row r="78" spans="2:13" ht="16.5" customHeight="1">
      <c r="B78" s="108" t="s">
        <v>5516</v>
      </c>
      <c r="C78" s="404">
        <f>COUNTIFS(VODANET!$AA$5:$AA$4966,"&gt;="&amp;Mensal!C76,VODANET!$AA$5:$AA$4966,"&lt;="&amp;Mensal!D76)</f>
        <v>50</v>
      </c>
      <c r="D78" s="405"/>
      <c r="E78" s="404">
        <f>COUNTIFS(VODANET!$AA$5:$AA$4966,"&gt;="&amp;Mensal!E76,VODANET!$AA$5:$AA$4966,"&lt;="&amp;Mensal!F76)</f>
        <v>80</v>
      </c>
      <c r="F78" s="405"/>
      <c r="G78" s="404">
        <f>COUNTIFS(VODANET!$AA$5:$AA$4966,"&gt;="&amp;Mensal!G76,VODANET!$AA$5:$AA$4966,"&lt;="&amp;Mensal!H76)</f>
        <v>92</v>
      </c>
      <c r="H78" s="405"/>
      <c r="I78" s="404">
        <f>COUNTIFS(VODANET!$AA$5:$AA$4966,"&gt;="&amp;Mensal!I76,VODANET!$AA$5:$AA$4966,"&lt;="&amp;Mensal!J76)</f>
        <v>7</v>
      </c>
      <c r="J78" s="405"/>
      <c r="K78" s="114">
        <f>SUM(C78:J78)</f>
        <v>229</v>
      </c>
    </row>
    <row r="79" spans="2:13" ht="16.5" customHeight="1" thickBot="1">
      <c r="B79" s="109" t="s">
        <v>6796</v>
      </c>
      <c r="C79" s="402">
        <v>10</v>
      </c>
      <c r="D79" s="403"/>
      <c r="E79" s="402">
        <v>6</v>
      </c>
      <c r="F79" s="403"/>
      <c r="G79" s="402">
        <v>7</v>
      </c>
      <c r="H79" s="403"/>
      <c r="I79" s="402">
        <v>0</v>
      </c>
      <c r="J79" s="403"/>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04">
        <v>10</v>
      </c>
      <c r="D91" s="405"/>
      <c r="E91" s="404">
        <v>10</v>
      </c>
      <c r="F91" s="405"/>
      <c r="G91" s="404">
        <v>10</v>
      </c>
      <c r="H91" s="405"/>
      <c r="I91" s="404">
        <v>10</v>
      </c>
      <c r="J91" s="405"/>
      <c r="K91" s="404">
        <v>10</v>
      </c>
      <c r="L91" s="405"/>
      <c r="M91" s="114">
        <f>SUM(C91:L91)</f>
        <v>50</v>
      </c>
    </row>
    <row r="92" spans="2:13" ht="16.5" customHeight="1">
      <c r="B92" s="108" t="s">
        <v>5516</v>
      </c>
      <c r="C92" s="404">
        <f>COUNTIFS(VODANET!$AA$5:$AA$4966,"&gt;="&amp;Mensal!C90,VODANET!$AA$5:$AA$4966,"&lt;="&amp;Mensal!D90)</f>
        <v>6</v>
      </c>
      <c r="D92" s="405"/>
      <c r="E92" s="404">
        <f>COUNTIFS(VODANET!$AA$5:$AA$4966,"&gt;="&amp;Mensal!E90,VODANET!$AA$5:$AA$4966,"&lt;="&amp;Mensal!F90)</f>
        <v>12</v>
      </c>
      <c r="F92" s="405"/>
      <c r="G92" s="404">
        <f>COUNTIFS(VODANET!$AA$5:$AA$4966,"&gt;="&amp;Mensal!G90,VODANET!$AA$5:$AA$4966,"&lt;="&amp;Mensal!H90)</f>
        <v>9</v>
      </c>
      <c r="H92" s="405"/>
      <c r="I92" s="404">
        <f>COUNTIFS(VODANET!$AA$5:$AA$4966,"&gt;="&amp;Mensal!I90,VODANET!$AA$5:$AA$4966,"&lt;="&amp;Mensal!J90)</f>
        <v>18</v>
      </c>
      <c r="J92" s="405"/>
      <c r="K92" s="404">
        <f>COUNTIFS(VODANET!$AA$5:$AA$4966,"&gt;="&amp;Mensal!K90,VODANET!$AA$5:$AA$4966,"&lt;="&amp;Mensal!L90)</f>
        <v>30</v>
      </c>
      <c r="L92" s="405"/>
      <c r="M92" s="114">
        <f>SUM(C92:L92)</f>
        <v>75</v>
      </c>
    </row>
    <row r="93" spans="2:13" ht="16.5" customHeight="1" thickBot="1">
      <c r="B93" s="109" t="s">
        <v>6796</v>
      </c>
      <c r="C93" s="402">
        <v>1</v>
      </c>
      <c r="D93" s="403"/>
      <c r="E93" s="402">
        <v>0</v>
      </c>
      <c r="F93" s="403"/>
      <c r="G93" s="402">
        <v>3</v>
      </c>
      <c r="H93" s="403"/>
      <c r="I93" s="402">
        <v>0</v>
      </c>
      <c r="J93" s="403"/>
      <c r="K93" s="402">
        <v>8</v>
      </c>
      <c r="L93" s="403"/>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04">
        <v>5</v>
      </c>
      <c r="D105" s="405"/>
      <c r="E105" s="404">
        <v>30</v>
      </c>
      <c r="F105" s="405"/>
      <c r="G105" s="404">
        <v>10</v>
      </c>
      <c r="H105" s="405"/>
      <c r="I105" s="404">
        <v>30</v>
      </c>
      <c r="J105" s="405"/>
      <c r="K105" s="404">
        <v>25</v>
      </c>
      <c r="L105" s="405"/>
      <c r="M105" s="114">
        <f>SUM(C105:L105)</f>
        <v>100</v>
      </c>
    </row>
    <row r="106" spans="2:13" ht="16.5" customHeight="1">
      <c r="B106" s="108" t="s">
        <v>5516</v>
      </c>
      <c r="C106" s="404">
        <f>COUNTIFS(VODANET!$AA$5:$AA$4966,"&gt;="&amp;Mensal!C104,VODANET!$AA$5:$AA$4966,"&lt;="&amp;Mensal!D104)</f>
        <v>2</v>
      </c>
      <c r="D106" s="405"/>
      <c r="E106" s="404">
        <f>COUNTIFS(VODANET!$AA$5:$AA$4966,"&gt;="&amp;Mensal!E104,VODANET!$AA$5:$AA$4966,"&lt;="&amp;Mensal!F104)</f>
        <v>29</v>
      </c>
      <c r="F106" s="405"/>
      <c r="G106" s="404">
        <f>COUNTIFS(VODANET!$AA$5:$AA$4966,"&gt;="&amp;Mensal!G104,VODANET!$AA$5:$AA$4966,"&lt;="&amp;Mensal!H104)</f>
        <v>1</v>
      </c>
      <c r="H106" s="405"/>
      <c r="I106" s="404">
        <f>COUNTIFS(VODANET!$AA$5:$AA$4966,"&gt;="&amp;Mensal!I104,VODANET!$AA$5:$AA$4966,"&lt;="&amp;Mensal!J104)</f>
        <v>5</v>
      </c>
      <c r="J106" s="405"/>
      <c r="K106" s="404">
        <f>COUNTIFS(VODANET!$AA$5:$AA$4966,"&gt;="&amp;Mensal!K104,VODANET!$AA$5:$AA$4966,"&lt;="&amp;Mensal!L104)</f>
        <v>26</v>
      </c>
      <c r="L106" s="405"/>
      <c r="M106" s="114">
        <f>SUM(C106:L106)</f>
        <v>63</v>
      </c>
    </row>
    <row r="107" spans="2:13" ht="16.5" customHeight="1" thickBot="1">
      <c r="B107" s="109" t="s">
        <v>6796</v>
      </c>
      <c r="C107" s="402">
        <v>0</v>
      </c>
      <c r="D107" s="403"/>
      <c r="E107" s="402">
        <v>2</v>
      </c>
      <c r="F107" s="403"/>
      <c r="G107" s="402">
        <v>3</v>
      </c>
      <c r="H107" s="403"/>
      <c r="I107" s="402">
        <v>0</v>
      </c>
      <c r="J107" s="403"/>
      <c r="K107" s="402">
        <v>0</v>
      </c>
      <c r="L107" s="403"/>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04">
        <v>5</v>
      </c>
      <c r="D118" s="405"/>
      <c r="E118" s="404">
        <v>40</v>
      </c>
      <c r="F118" s="405"/>
      <c r="G118" s="404">
        <v>40</v>
      </c>
      <c r="H118" s="405"/>
      <c r="I118" s="404">
        <v>40</v>
      </c>
      <c r="J118" s="405"/>
      <c r="K118" s="404">
        <v>40</v>
      </c>
      <c r="L118" s="405"/>
      <c r="M118" s="114">
        <f>SUM(C118:L118)</f>
        <v>165</v>
      </c>
    </row>
    <row r="119" spans="2:13" ht="16.5" customHeight="1">
      <c r="B119" s="108" t="s">
        <v>5516</v>
      </c>
      <c r="C119" s="404">
        <f>COUNTIFS(VODANET!$AA$5:$AA$4966,"&gt;="&amp;Mensal!C117,VODANET!$AA$5:$AA$4966,"&lt;="&amp;Mensal!D117)</f>
        <v>9</v>
      </c>
      <c r="D119" s="405"/>
      <c r="E119" s="404">
        <f>COUNTIFS(VODANET!$AA$5:$AA$4966,"&gt;="&amp;Mensal!E117,VODANET!$AA$5:$AA$4966,"&lt;="&amp;Mensal!F117)</f>
        <v>26</v>
      </c>
      <c r="F119" s="405"/>
      <c r="G119" s="404">
        <f>COUNTIFS(VODANET!$AA$5:$AA$4966,"&gt;="&amp;Mensal!G117,VODANET!$AA$5:$AA$4966,"&lt;="&amp;Mensal!H117)</f>
        <v>27</v>
      </c>
      <c r="H119" s="405"/>
      <c r="I119" s="404">
        <f>COUNTIFS(VODANET!$AA$5:$AA$4966,"&gt;="&amp;Mensal!I117,VODANET!$AA$5:$AA$4966,"&lt;="&amp;Mensal!J117)</f>
        <v>14</v>
      </c>
      <c r="J119" s="405"/>
      <c r="K119" s="404">
        <f>COUNTIFS(VODANET!$AA$5:$AA$4966,"&gt;="&amp;Mensal!K117,VODANET!$AA$5:$AA$4966,"&lt;="&amp;Mensal!L117)</f>
        <v>15</v>
      </c>
      <c r="L119" s="405"/>
      <c r="M119" s="114">
        <f>SUM(C119:L119)</f>
        <v>91</v>
      </c>
    </row>
    <row r="120" spans="2:13" ht="16.5" customHeight="1" thickBot="1">
      <c r="B120" s="109" t="s">
        <v>6796</v>
      </c>
      <c r="C120" s="402">
        <v>4</v>
      </c>
      <c r="D120" s="403"/>
      <c r="E120" s="402">
        <v>2</v>
      </c>
      <c r="F120" s="403"/>
      <c r="G120" s="402">
        <v>0</v>
      </c>
      <c r="H120" s="403"/>
      <c r="I120" s="402">
        <v>0</v>
      </c>
      <c r="J120" s="403"/>
      <c r="K120" s="402">
        <v>0</v>
      </c>
      <c r="L120" s="403"/>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04">
        <v>40</v>
      </c>
      <c r="D131" s="405"/>
      <c r="E131" s="404">
        <v>40</v>
      </c>
      <c r="F131" s="405"/>
      <c r="G131" s="404">
        <v>40</v>
      </c>
      <c r="H131" s="405"/>
      <c r="I131" s="404">
        <v>40</v>
      </c>
      <c r="J131" s="405"/>
      <c r="K131" s="404">
        <v>40</v>
      </c>
      <c r="L131" s="405"/>
      <c r="M131" s="114">
        <f>SUM(C131:L131)</f>
        <v>200</v>
      </c>
    </row>
    <row r="132" spans="2:13" ht="16.5" customHeight="1">
      <c r="B132" s="108" t="s">
        <v>5516</v>
      </c>
      <c r="C132" s="404">
        <f>COUNTIFS(VODANET!$AA$5:$AA$4966,"&gt;="&amp;Mensal!C130,VODANET!$AA$5:$AA$4966,"&lt;="&amp;Mensal!D130)</f>
        <v>33</v>
      </c>
      <c r="D132" s="405"/>
      <c r="E132" s="404">
        <f>COUNTIFS(VODANET!$AA$5:$AA$4966,"&gt;="&amp;Mensal!E130,VODANET!$AA$5:$AA$4966,"&lt;="&amp;Mensal!F130)</f>
        <v>20</v>
      </c>
      <c r="F132" s="405"/>
      <c r="G132" s="404">
        <f>COUNTIFS(VODANET!$AA$5:$AA$4966,"&gt;="&amp;Mensal!G130,VODANET!$AA$5:$AA$4966,"&lt;="&amp;Mensal!H130)</f>
        <v>15</v>
      </c>
      <c r="H132" s="405"/>
      <c r="I132" s="404">
        <f>COUNTIFS(VODANET!$AA$5:$AA$4966,"&gt;="&amp;Mensal!I130,VODANET!$AA$5:$AA$4966,"&lt;="&amp;Mensal!J130)</f>
        <v>33</v>
      </c>
      <c r="J132" s="405"/>
      <c r="K132" s="404">
        <f>COUNTIFS(VODANET!$AA$5:$AA$4966,"&gt;="&amp;Mensal!K130,VODANET!$AA$5:$AA$4966,"&lt;="&amp;Mensal!L130)</f>
        <v>23</v>
      </c>
      <c r="L132" s="405"/>
      <c r="M132" s="114">
        <f>SUM(C132:L132)</f>
        <v>124</v>
      </c>
    </row>
    <row r="133" spans="2:13" ht="16.5" customHeight="1" thickBot="1">
      <c r="B133" s="109" t="s">
        <v>6796</v>
      </c>
      <c r="C133" s="402">
        <v>4</v>
      </c>
      <c r="D133" s="403"/>
      <c r="E133" s="402">
        <v>0</v>
      </c>
      <c r="F133" s="403"/>
      <c r="G133" s="402">
        <v>4</v>
      </c>
      <c r="H133" s="403"/>
      <c r="I133" s="402">
        <v>1</v>
      </c>
      <c r="J133" s="403"/>
      <c r="K133" s="402">
        <v>5</v>
      </c>
      <c r="L133" s="403"/>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04">
        <v>40</v>
      </c>
      <c r="D144" s="405"/>
      <c r="E144" s="404">
        <v>40</v>
      </c>
      <c r="F144" s="405"/>
      <c r="G144" s="404">
        <v>40</v>
      </c>
      <c r="H144" s="405"/>
      <c r="I144" s="404">
        <v>40</v>
      </c>
      <c r="J144" s="405"/>
      <c r="K144" s="404">
        <v>40</v>
      </c>
      <c r="L144" s="405"/>
      <c r="M144" s="114">
        <f>SUM(C144:L144)</f>
        <v>200</v>
      </c>
    </row>
    <row r="145" spans="2:13" ht="16.5" customHeight="1">
      <c r="B145" s="108" t="s">
        <v>5516</v>
      </c>
      <c r="C145" s="404">
        <f>COUNTIFS(VODANET!$AA$5:$AA$4966,"&gt;="&amp;Mensal!C143,VODANET!$AA$5:$AA$4966,"&lt;="&amp;Mensal!D143)</f>
        <v>28</v>
      </c>
      <c r="D145" s="405"/>
      <c r="E145" s="404">
        <f>COUNTIFS(VODANET!$AA$5:$AA$4966,"&gt;="&amp;Mensal!E143,VODANET!$AA$5:$AA$4966,"&lt;="&amp;Mensal!F143)</f>
        <v>32</v>
      </c>
      <c r="F145" s="405"/>
      <c r="G145" s="404">
        <f>COUNTIFS(VODANET!$AA$5:$AA$4966,"&gt;="&amp;Mensal!G143,VODANET!$AA$5:$AA$4966,"&lt;="&amp;Mensal!H143)</f>
        <v>40</v>
      </c>
      <c r="H145" s="405"/>
      <c r="I145" s="404">
        <f>COUNTIFS(VODANET!$AA$5:$AA$4966,"&gt;="&amp;Mensal!I143,VODANET!$AA$5:$AA$4966,"&lt;="&amp;Mensal!J143)</f>
        <v>24</v>
      </c>
      <c r="J145" s="405"/>
      <c r="K145" s="404">
        <f>COUNTIFS(VODANET!$AA$5:$AA$4966,"&gt;="&amp;Mensal!K143,VODANET!$AA$5:$AA$4966,"&lt;="&amp;Mensal!L143)</f>
        <v>26</v>
      </c>
      <c r="L145" s="405"/>
      <c r="M145" s="114">
        <f>SUM(C145:L145)</f>
        <v>150</v>
      </c>
    </row>
    <row r="146" spans="2:13" ht="16.5" customHeight="1" thickBot="1">
      <c r="B146" s="109" t="s">
        <v>6796</v>
      </c>
      <c r="C146" s="402">
        <v>1</v>
      </c>
      <c r="D146" s="403"/>
      <c r="E146" s="402">
        <v>0</v>
      </c>
      <c r="F146" s="403"/>
      <c r="G146" s="402">
        <v>4</v>
      </c>
      <c r="H146" s="403"/>
      <c r="I146" s="402">
        <v>0</v>
      </c>
      <c r="J146" s="403"/>
      <c r="K146" s="402">
        <v>6</v>
      </c>
      <c r="L146" s="403"/>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04">
        <v>50</v>
      </c>
      <c r="D157" s="405"/>
      <c r="E157" s="404">
        <v>50</v>
      </c>
      <c r="F157" s="405"/>
      <c r="G157" s="404">
        <v>50</v>
      </c>
      <c r="H157" s="405"/>
      <c r="I157" s="404">
        <v>50</v>
      </c>
      <c r="J157" s="405"/>
      <c r="K157" s="114">
        <f>SUM(C157:J157)</f>
        <v>200</v>
      </c>
    </row>
    <row r="158" spans="2:13" ht="16.5" customHeight="1">
      <c r="B158" s="108" t="s">
        <v>5516</v>
      </c>
      <c r="C158" s="404">
        <f>COUNTIFS(VODANET!$AA$5:$AA$4966,"&gt;="&amp;Mensal!C156,VODANET!$AA$5:$AA$4966,"&lt;="&amp;Mensal!D156)</f>
        <v>47</v>
      </c>
      <c r="D158" s="405"/>
      <c r="E158" s="404">
        <f>COUNTIFS(VODANET!$AA$5:$AA$4966,"&gt;="&amp;Mensal!E156,VODANET!$AA$5:$AA$4966,"&lt;="&amp;Mensal!F156)</f>
        <v>32</v>
      </c>
      <c r="F158" s="405"/>
      <c r="G158" s="404">
        <f>COUNTIFS(VODANET!$AA$5:$AA$4966,"&gt;="&amp;Mensal!G156,VODANET!$AA$5:$AA$4966,"&lt;="&amp;Mensal!H156)</f>
        <v>36</v>
      </c>
      <c r="H158" s="405"/>
      <c r="I158" s="404">
        <f>COUNTIFS(VODANET!$AA$5:$AA$4966,"&gt;="&amp;Mensal!I156,VODANET!$AA$5:$AA$4966,"&lt;="&amp;Mensal!J156)</f>
        <v>90</v>
      </c>
      <c r="J158" s="405"/>
      <c r="K158" s="114">
        <f>SUM(C158:J158)</f>
        <v>205</v>
      </c>
    </row>
    <row r="159" spans="2:13" ht="16.5" customHeight="1" thickBot="1">
      <c r="B159" s="109" t="s">
        <v>6796</v>
      </c>
      <c r="C159" s="402">
        <v>0</v>
      </c>
      <c r="D159" s="403"/>
      <c r="E159" s="402">
        <v>0</v>
      </c>
      <c r="F159" s="403"/>
      <c r="G159" s="402">
        <v>0</v>
      </c>
      <c r="H159" s="403"/>
      <c r="I159" s="402">
        <v>0</v>
      </c>
      <c r="J159" s="403"/>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04">
        <v>10</v>
      </c>
      <c r="D170" s="405"/>
      <c r="E170" s="404">
        <v>10</v>
      </c>
      <c r="F170" s="405"/>
      <c r="G170" s="404">
        <v>10</v>
      </c>
      <c r="H170" s="405"/>
      <c r="I170" s="404">
        <v>10</v>
      </c>
      <c r="J170" s="405"/>
      <c r="K170" s="404">
        <v>8</v>
      </c>
      <c r="L170" s="405"/>
      <c r="M170" s="114">
        <f>SUM(C170:L170)</f>
        <v>48</v>
      </c>
    </row>
    <row r="171" spans="2:13" ht="16.5" customHeight="1">
      <c r="B171" s="108" t="s">
        <v>5516</v>
      </c>
      <c r="C171" s="404">
        <f>COUNTIFS(VODANET!$AA$5:$AA$4966,"&gt;="&amp;Mensal!C169,VODANET!$AA$5:$AA$4966,"&lt;="&amp;Mensal!D169)</f>
        <v>10</v>
      </c>
      <c r="D171" s="405"/>
      <c r="E171" s="404">
        <f>COUNTIFS(VODANET!$AA$5:$AA$4966,"&gt;="&amp;Mensal!E169,VODANET!$AA$5:$AA$4966,"&lt;="&amp;Mensal!F169)</f>
        <v>11</v>
      </c>
      <c r="F171" s="405"/>
      <c r="G171" s="404">
        <f>COUNTIFS(VODANET!$AA$5:$AA$4966,"&gt;="&amp;Mensal!G169,VODANET!$AA$5:$AA$4966,"&lt;="&amp;Mensal!H169)</f>
        <v>5</v>
      </c>
      <c r="H171" s="405"/>
      <c r="I171" s="404">
        <f>COUNTIFS(VODANET!$AA$5:$AA$4966,"&gt;="&amp;Mensal!I169,VODANET!$AA$5:$AA$4966,"&lt;="&amp;Mensal!J169)</f>
        <v>5</v>
      </c>
      <c r="J171" s="405"/>
      <c r="K171" s="404">
        <f>COUNTIFS(VODANET!$AA$5:$AA$4966,"&gt;="&amp;Mensal!K169,VODANET!$AA$5:$AA$4966,"&lt;="&amp;Mensal!L169)</f>
        <v>6</v>
      </c>
      <c r="L171" s="405"/>
      <c r="M171" s="114">
        <f>SUM(C171:L171)</f>
        <v>37</v>
      </c>
    </row>
    <row r="172" spans="2:13" ht="16.5" customHeight="1" thickBot="1">
      <c r="B172" s="109" t="s">
        <v>6796</v>
      </c>
      <c r="C172" s="402">
        <v>1</v>
      </c>
      <c r="D172" s="403"/>
      <c r="E172" s="402">
        <v>0</v>
      </c>
      <c r="F172" s="403"/>
      <c r="G172" s="402">
        <v>0</v>
      </c>
      <c r="H172" s="403"/>
      <c r="I172" s="402">
        <v>2</v>
      </c>
      <c r="J172" s="403"/>
      <c r="K172" s="402">
        <v>0</v>
      </c>
      <c r="L172" s="403"/>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04">
        <v>8</v>
      </c>
      <c r="D183" s="405"/>
      <c r="E183" s="404">
        <v>3</v>
      </c>
      <c r="F183" s="405"/>
      <c r="G183" s="404">
        <v>0</v>
      </c>
      <c r="H183" s="405"/>
      <c r="I183" s="404">
        <v>0</v>
      </c>
      <c r="J183" s="405"/>
      <c r="K183" s="404">
        <v>0</v>
      </c>
      <c r="L183" s="405"/>
      <c r="M183" s="114">
        <f>SUM(C183:L183)</f>
        <v>11</v>
      </c>
    </row>
    <row r="184" spans="2:13" ht="16.5" customHeight="1">
      <c r="B184" s="108" t="s">
        <v>5516</v>
      </c>
      <c r="C184" s="404">
        <f>COUNTIFS(VODANET!$AA$5:$AA$4966,"&gt;="&amp;Mensal!C182,VODANET!$AA$5:$AA$4966,"&lt;="&amp;Mensal!D182)</f>
        <v>2</v>
      </c>
      <c r="D184" s="405"/>
      <c r="E184" s="404">
        <f>COUNTIFS(VODANET!$AA$5:$AA$4966,"&gt;="&amp;Mensal!E182,VODANET!$AA$5:$AA$4966,"&lt;="&amp;Mensal!F182)</f>
        <v>0</v>
      </c>
      <c r="F184" s="405"/>
      <c r="G184" s="404">
        <f>COUNTIFS(VODANET!$AA$5:$AA$4966,"&gt;="&amp;Mensal!G182,VODANET!$AA$5:$AA$4966,"&lt;="&amp;Mensal!H182)</f>
        <v>1</v>
      </c>
      <c r="H184" s="405"/>
      <c r="I184" s="404">
        <f>COUNTIFS(VODANET!$AA$5:$AA$4966,"&gt;="&amp;Mensal!I182,VODANET!$AA$5:$AA$4966,"&lt;="&amp;Mensal!J182)</f>
        <v>4</v>
      </c>
      <c r="J184" s="405"/>
      <c r="K184" s="404">
        <f>COUNTIFS(VODANET!$AA$5:$AA$4966,"&gt;="&amp;Mensal!K182,VODANET!$AA$5:$AA$4966,"&lt;="&amp;Mensal!L182)</f>
        <v>3</v>
      </c>
      <c r="L184" s="405"/>
      <c r="M184" s="114">
        <f>SUM(C184:L184)</f>
        <v>10</v>
      </c>
    </row>
    <row r="185" spans="2:13" ht="16.5" customHeight="1" thickBot="1">
      <c r="B185" s="109" t="s">
        <v>6796</v>
      </c>
      <c r="C185" s="402">
        <v>0</v>
      </c>
      <c r="D185" s="403"/>
      <c r="E185" s="402">
        <v>0</v>
      </c>
      <c r="F185" s="403"/>
      <c r="G185" s="402">
        <v>0</v>
      </c>
      <c r="H185" s="403"/>
      <c r="I185" s="402">
        <v>0</v>
      </c>
      <c r="J185" s="403"/>
      <c r="K185" s="402">
        <v>0</v>
      </c>
      <c r="L185" s="403"/>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04">
        <v>0</v>
      </c>
      <c r="D196" s="405"/>
      <c r="E196" s="404">
        <v>0</v>
      </c>
      <c r="F196" s="405"/>
      <c r="G196" s="404">
        <v>0</v>
      </c>
      <c r="H196" s="405"/>
      <c r="I196" s="404">
        <v>0</v>
      </c>
      <c r="J196" s="405"/>
      <c r="K196" s="404">
        <v>0</v>
      </c>
      <c r="L196" s="405"/>
      <c r="M196" s="114">
        <f>SUM(C196:L196)</f>
        <v>0</v>
      </c>
    </row>
    <row r="197" spans="2:13" ht="16.5" customHeight="1">
      <c r="B197" s="108" t="s">
        <v>5516</v>
      </c>
      <c r="C197" s="404">
        <f>COUNTIFS(VODANET!$AA$5:$AA$4966,"&gt;="&amp;Mensal!C195,VODANET!$AA$5:$AA$4966,"&lt;="&amp;Mensal!D195)</f>
        <v>0</v>
      </c>
      <c r="D197" s="405"/>
      <c r="E197" s="404">
        <f>COUNTIFS(VODANET!$AA$5:$AA$4966,"&gt;="&amp;Mensal!E195,VODANET!$AA$5:$AA$4966,"&lt;="&amp;Mensal!F195)</f>
        <v>0</v>
      </c>
      <c r="F197" s="405"/>
      <c r="G197" s="404">
        <f>COUNTIFS(VODANET!$AA$5:$AA$4966,"&gt;="&amp;Mensal!G195,VODANET!$AA$5:$AA$4966,"&lt;="&amp;Mensal!H195)</f>
        <v>0</v>
      </c>
      <c r="H197" s="405"/>
      <c r="I197" s="404">
        <f>COUNTIFS(VODANET!$AA$5:$AA$4966,"&gt;="&amp;Mensal!I195,VODANET!$AA$5:$AA$4966,"&lt;="&amp;Mensal!J195)</f>
        <v>0</v>
      </c>
      <c r="J197" s="405"/>
      <c r="K197" s="404">
        <f>COUNTIFS(VODANET!$AA$5:$AA$4966,"&gt;="&amp;Mensal!K195,VODANET!$AA$5:$AA$4966,"&lt;="&amp;Mensal!L195)</f>
        <v>0</v>
      </c>
      <c r="L197" s="405"/>
      <c r="M197" s="114">
        <f>SUM(C197:L197)</f>
        <v>0</v>
      </c>
    </row>
    <row r="198" spans="2:13" ht="16.5" customHeight="1" thickBot="1">
      <c r="B198" s="109" t="s">
        <v>6796</v>
      </c>
      <c r="C198" s="402">
        <v>0</v>
      </c>
      <c r="D198" s="403"/>
      <c r="E198" s="402">
        <v>0</v>
      </c>
      <c r="F198" s="403"/>
      <c r="G198" s="402">
        <v>0</v>
      </c>
      <c r="H198" s="403"/>
      <c r="I198" s="402">
        <v>0</v>
      </c>
      <c r="J198" s="403"/>
      <c r="K198" s="402">
        <v>0</v>
      </c>
      <c r="L198" s="403"/>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04">
        <v>0</v>
      </c>
      <c r="D209" s="405"/>
      <c r="E209" s="404">
        <v>0</v>
      </c>
      <c r="F209" s="405"/>
      <c r="G209" s="404">
        <v>0</v>
      </c>
      <c r="H209" s="405"/>
      <c r="I209" s="404">
        <v>0</v>
      </c>
      <c r="J209" s="405"/>
      <c r="K209" s="404">
        <v>0</v>
      </c>
      <c r="L209" s="405"/>
      <c r="M209" s="114">
        <f>SUM(C209:L209)</f>
        <v>0</v>
      </c>
    </row>
    <row r="210" spans="2:13" ht="16.5" customHeight="1">
      <c r="B210" s="108" t="s">
        <v>5516</v>
      </c>
      <c r="C210" s="404">
        <f>COUNTIFS(VODANET!$AA$5:$AA$4966,"&gt;="&amp;Mensal!C208,VODANET!$AA$5:$AA$4966,"&lt;="&amp;Mensal!D208)</f>
        <v>0</v>
      </c>
      <c r="D210" s="405"/>
      <c r="E210" s="404">
        <f>COUNTIFS(VODANET!$AA$5:$AA$4966,"&gt;="&amp;Mensal!E208,VODANET!$AA$5:$AA$4966,"&lt;="&amp;Mensal!F208)</f>
        <v>0</v>
      </c>
      <c r="F210" s="405"/>
      <c r="G210" s="404">
        <f>COUNTIFS(VODANET!$AA$5:$AA$4966,"&gt;="&amp;Mensal!G208,VODANET!$AA$5:$AA$4966,"&lt;="&amp;Mensal!H208)</f>
        <v>0</v>
      </c>
      <c r="H210" s="405"/>
      <c r="I210" s="404">
        <f>COUNTIFS(VODANET!$AA$5:$AA$4966,"&gt;="&amp;Mensal!I208,VODANET!$AA$5:$AA$4966,"&lt;="&amp;Mensal!J208)</f>
        <v>0</v>
      </c>
      <c r="J210" s="405"/>
      <c r="K210" s="404">
        <f>COUNTIFS(VODANET!$AA$5:$AA$4966,"&gt;="&amp;Mensal!K208,VODANET!$AA$5:$AA$4966,"&lt;="&amp;Mensal!L208)</f>
        <v>0</v>
      </c>
      <c r="L210" s="405"/>
      <c r="M210" s="114">
        <f>SUM(C210:L210)</f>
        <v>0</v>
      </c>
    </row>
    <row r="211" spans="2:13" ht="16.5" customHeight="1" thickBot="1">
      <c r="B211" s="109" t="s">
        <v>6796</v>
      </c>
      <c r="C211" s="402">
        <v>0</v>
      </c>
      <c r="D211" s="403"/>
      <c r="E211" s="402">
        <v>0</v>
      </c>
      <c r="F211" s="403"/>
      <c r="G211" s="402">
        <v>0</v>
      </c>
      <c r="H211" s="403"/>
      <c r="I211" s="402">
        <v>0</v>
      </c>
      <c r="J211" s="403"/>
      <c r="K211" s="402">
        <v>0</v>
      </c>
      <c r="L211" s="403"/>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1">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2">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3">
        <f>SUM(C216:E216)</f>
        <v>0</v>
      </c>
    </row>
    <row r="217" spans="2:13" ht="16.5" customHeight="1" thickBot="1">
      <c r="C217" s="1"/>
      <c r="E217" s="308" t="s">
        <v>5514</v>
      </c>
      <c r="F217" s="309">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08" t="s">
        <v>6785</v>
      </c>
      <c r="E4" s="409"/>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06" t="s">
        <v>6790</v>
      </c>
      <c r="E9" s="407"/>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0">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0"/>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0"/>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0"/>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0">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0"/>
      <c r="H10" s="59">
        <f>F10-G9</f>
        <v>280</v>
      </c>
      <c r="I10" s="59">
        <f>(H10-C10)-J10-M8</f>
        <v>17</v>
      </c>
      <c r="J10" s="59">
        <v>7</v>
      </c>
    </row>
    <row r="11" spans="2:28">
      <c r="B11" s="59" t="s">
        <v>20229</v>
      </c>
      <c r="C11" s="59">
        <v>355</v>
      </c>
      <c r="D11" s="59">
        <f>O14</f>
        <v>2516</v>
      </c>
      <c r="E11" s="59">
        <f>D14</f>
        <v>605</v>
      </c>
      <c r="F11" s="59">
        <f>D11-E11</f>
        <v>1911</v>
      </c>
      <c r="G11" s="410"/>
      <c r="H11" s="59">
        <f>F11-G9</f>
        <v>483</v>
      </c>
      <c r="I11" s="59">
        <f>(H11-C11)-J11-M7</f>
        <v>78</v>
      </c>
      <c r="J11" s="59">
        <v>20</v>
      </c>
    </row>
    <row r="12" spans="2:28">
      <c r="B12" s="59" t="s">
        <v>20226</v>
      </c>
      <c r="C12" s="59">
        <v>403</v>
      </c>
      <c r="D12" s="59">
        <f>S14</f>
        <v>2270</v>
      </c>
      <c r="E12" s="59">
        <f>F14</f>
        <v>534</v>
      </c>
      <c r="F12" s="59">
        <f>D12-E12</f>
        <v>1736</v>
      </c>
      <c r="G12" s="410"/>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Reparos</vt:lpstr>
      <vt:lpstr>Mensal</vt:lpstr>
      <vt:lpstr>Semanal</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2013-10-03T21:17:32Z</dcterms:modified>
</cp:coreProperties>
</file>