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0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VODANET!$A$5:$AB$648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VODANET!$A$5:$AB$648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  <definedName name="Z_B6C2C6B9_899E_4BF8_B0EA_AEFC2E536E6B_.wvu.FilterData" localSheetId="0" hidden="1">VODANET!$A$5:$AB$648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30" r:id="rId9"/>
    <pivotCache cacheId="34" r:id="rId10"/>
    <pivotCache cacheId="38" r:id="rId11"/>
  </pivotCaches>
</workbook>
</file>

<file path=xl/calcChain.xml><?xml version="1.0" encoding="utf-8"?>
<calcChain xmlns="http://schemas.openxmlformats.org/spreadsheetml/2006/main">
  <c r="D648" i="1"/>
  <c r="E648" s="1"/>
  <c r="M648"/>
  <c r="O648"/>
  <c r="P648"/>
  <c r="Q648"/>
  <c r="R648"/>
  <c r="S648"/>
  <c r="U648"/>
  <c r="E185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<sst xmlns="http://schemas.openxmlformats.org/spreadsheetml/2006/main" count="16914" uniqueCount="5644">
  <si>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</si>
  <si>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</si>
  <si>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</si>
  <si>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</si>
  <si>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</si>
  <si>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</si>
  <si>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</si>
  <si>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</si>
  <si>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</si>
  <si>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</si>
  <si>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</si>
  <si>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</si>
  <si>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</si>
  <si>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</si>
  <si>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</si>
  <si>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</si>
  <si>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</si>
  <si>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</si>
  <si>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</si>
  <si>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</si>
  <si>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</si>
  <si>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</si>
  <si>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</si>
  <si>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</si>
  <si>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</si>
  <si>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</si>
  <si>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</si>
  <si>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</si>
  <si>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</si>
  <si>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</si>
  <si>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</si>
  <si>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</si>
  <si>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</si>
  <si>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</si>
  <si>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</si>
  <si>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</si>
  <si>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</si>
  <si>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</si>
  <si>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</si>
  <si>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</si>
  <si>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</si>
  <si>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</si>
  <si>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</si>
  <si>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</si>
  <si>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</si>
  <si>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</si>
  <si>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</si>
  <si>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</si>
  <si>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</si>
  <si>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</si>
  <si>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</si>
  <si>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</si>
  <si>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</si>
  <si>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</si>
  <si>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</si>
  <si>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</si>
  <si>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</si>
  <si>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</si>
  <si>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</si>
  <si>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</si>
  <si>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</si>
  <si>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</si>
  <si>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</si>
  <si>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</si>
  <si>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</si>
  <si>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</si>
  <si>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</si>
  <si>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</si>
  <si>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</si>
  <si>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</si>
  <si>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</si>
  <si>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</si>
  <si>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</si>
  <si>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</si>
  <si>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</si>
  <si>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</si>
  <si>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</si>
  <si>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</si>
  <si>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</si>
  <si>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</si>
  <si>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</si>
  <si>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</si>
  <si>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</si>
  <si>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</si>
  <si>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</si>
  <si>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</si>
  <si>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</si>
  <si>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</si>
  <si>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</si>
  <si>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</si>
  <si>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</si>
  <si>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</si>
  <si>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</si>
  <si>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</si>
  <si>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</si>
  <si>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</si>
  <si>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</si>
  <si>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</si>
  <si>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</si>
  <si>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</si>
  <si>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</si>
  <si>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</si>
  <si>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</si>
  <si>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</si>
  <si>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</si>
  <si>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</si>
  <si>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</si>
  <si>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</si>
  <si>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</si>
  <si>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</si>
  <si>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</si>
  <si>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</si>
  <si>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</si>
  <si>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</si>
  <si>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</si>
  <si>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</si>
  <si>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</si>
  <si>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</si>
  <si>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</si>
  <si>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</si>
  <si>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</si>
  <si>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</si>
  <si>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</si>
  <si>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</si>
  <si>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</si>
  <si>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</si>
  <si>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</si>
  <si>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</si>
  <si>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</si>
  <si>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</si>
  <si>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</si>
  <si>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</si>
  <si>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</si>
  <si>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</si>
  <si>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</si>
  <si>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</si>
  <si>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</si>
  <si>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</si>
  <si>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</si>
  <si>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</si>
  <si>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</si>
  <si>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</si>
  <si>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</si>
  <si>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</si>
  <si>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</si>
  <si>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</si>
  <si>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</si>
  <si>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</si>
  <si>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</si>
  <si>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</si>
  <si>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</si>
  <si>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</si>
  <si>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</si>
  <si>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</si>
  <si>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</si>
  <si>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</si>
  <si>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</si>
  <si>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</si>
  <si>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</si>
  <si>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</si>
  <si>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</si>
  <si>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</si>
  <si>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</si>
  <si>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</si>
  <si>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</si>
  <si>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</si>
  <si>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</si>
  <si>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</si>
  <si>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</si>
  <si>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</si>
  <si>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</si>
  <si>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</si>
  <si>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</si>
  <si>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</si>
  <si>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</si>
  <si>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</si>
  <si>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</si>
  <si>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</si>
  <si>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</si>
  <si>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</si>
  <si>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</si>
  <si>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</si>
  <si>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</si>
  <si>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</si>
  <si>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</si>
  <si>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</si>
  <si>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</si>
  <si>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</si>
  <si>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</si>
  <si>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</si>
  <si>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</si>
  <si>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</si>
  <si>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</si>
  <si>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</si>
  <si>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</si>
  <si>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</si>
  <si>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</si>
  <si>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</si>
  <si>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</si>
  <si>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</si>
  <si>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</si>
  <si>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</si>
  <si>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</si>
  <si>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</si>
  <si>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</si>
  <si>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</si>
  <si>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</si>
  <si>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</si>
  <si>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</si>
  <si>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</si>
  <si>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</si>
  <si>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</si>
  <si>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</si>
  <si>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</si>
  <si>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</si>
  <si>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</si>
  <si>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</si>
  <si>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</si>
  <si>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</si>
  <si>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</si>
  <si>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</si>
  <si>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</si>
  <si>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</si>
  <si>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</si>
  <si>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</si>
  <si>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</si>
  <si>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</si>
  <si>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</si>
  <si>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</si>
  <si>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</si>
  <si>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</si>
  <si>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</si>
  <si>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</si>
  <si>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</si>
  <si>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</si>
  <si>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</si>
  <si>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</si>
  <si>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</si>
  <si>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</si>
  <si>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</si>
  <si>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</si>
  <si>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</si>
  <si>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</si>
  <si>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</si>
  <si>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</si>
  <si>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</si>
  <si>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</si>
  <si>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</si>
  <si>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</si>
  <si>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</si>
  <si>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</si>
  <si>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</si>
  <si>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</si>
  <si>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</si>
  <si>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</si>
  <si>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</si>
  <si>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</si>
  <si>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</si>
  <si>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</si>
  <si>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</si>
  <si>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</si>
  <si>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</si>
  <si>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</si>
  <si>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</si>
  <si>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</si>
  <si>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</si>
  <si>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</si>
  <si>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</si>
  <si>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</si>
  <si>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</si>
  <si>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</si>
  <si>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</si>
  <si>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</si>
  <si>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</si>
  <si>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</si>
  <si>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</si>
  <si>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</si>
  <si>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</si>
  <si>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</si>
  <si>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</si>
  <si>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</si>
  <si>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</si>
  <si>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</si>
  <si>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</si>
  <si>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</si>
  <si>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</si>
  <si>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</si>
  <si>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</si>
  <si>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</si>
  <si>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</si>
  <si>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</si>
  <si>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</si>
  <si>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</si>
  <si>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</si>
  <si>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</si>
  <si>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</si>
  <si>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</si>
  <si>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</si>
  <si>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</si>
  <si>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</si>
  <si>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</si>
  <si>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</si>
  <si>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</si>
  <si>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</si>
  <si>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</si>
  <si>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</si>
  <si>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</si>
  <si>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</si>
  <si>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</si>
  <si>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</si>
  <si>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</si>
  <si>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</si>
  <si>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</si>
  <si>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</si>
  <si>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</si>
  <si>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</si>
  <si>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</si>
  <si>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</si>
  <si>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</si>
  <si>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</si>
  <si>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</si>
  <si>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</si>
  <si>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</si>
  <si>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</si>
  <si>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</si>
  <si>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</si>
  <si>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</si>
  <si>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</si>
  <si>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</si>
  <si>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</si>
  <si>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</si>
  <si>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</si>
  <si>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</si>
  <si>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</si>
  <si>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</si>
  <si>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</si>
  <si>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</si>
  <si>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</si>
  <si>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</si>
  <si>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</si>
  <si>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</si>
  <si>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</si>
  <si>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</si>
  <si>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</si>
  <si>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</si>
  <si>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</si>
  <si>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</si>
  <si>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</si>
  <si>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</si>
  <si>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</si>
  <si>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</si>
  <si>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</si>
  <si>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</si>
  <si>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</si>
  <si>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</si>
  <si>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</si>
  <si>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</si>
  <si>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</si>
  <si>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</si>
  <si>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</si>
  <si>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</si>
  <si>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</si>
  <si>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</si>
  <si>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</si>
  <si>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</si>
  <si>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</si>
  <si>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</si>
  <si>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</si>
  <si>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</si>
  <si>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</si>
  <si>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</si>
  <si>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</si>
  <si>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</si>
  <si>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</si>
  <si>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</si>
  <si>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</si>
  <si>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</si>
  <si>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</si>
  <si>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</si>
  <si>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</si>
  <si>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</si>
  <si>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</si>
  <si>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</si>
  <si>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</si>
  <si>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</si>
  <si>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</si>
  <si>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</si>
  <si>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</si>
  <si>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</si>
  <si>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</si>
  <si>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</si>
  <si>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</si>
  <si>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</si>
  <si>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</si>
  <si>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</si>
  <si>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</si>
  <si>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</si>
  <si>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</si>
  <si>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</si>
  <si>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</si>
  <si>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</si>
  <si>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</si>
  <si>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</si>
  <si>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</si>
  <si>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</si>
  <si>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</si>
  <si>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</si>
  <si>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</si>
  <si>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</si>
  <si>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</si>
  <si>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</si>
  <si>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</si>
  <si>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</si>
  <si>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</si>
  <si>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</si>
  <si>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</si>
  <si>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</si>
  <si>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</si>
  <si>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</si>
  <si>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</si>
  <si>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</si>
  <si>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</si>
  <si>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</si>
  <si>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</si>
  <si>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</si>
  <si>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</si>
  <si>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</si>
  <si>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</si>
  <si>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</si>
  <si>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</si>
  <si>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</si>
  <si>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</si>
  <si>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</si>
  <si>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</si>
  <si>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</si>
  <si>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</si>
  <si>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</si>
  <si>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</si>
  <si>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</si>
  <si>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</si>
  <si>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</si>
  <si>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</si>
  <si>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</si>
  <si>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</si>
  <si>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</si>
  <si>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</si>
  <si>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</si>
  <si>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</si>
  <si>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</si>
  <si>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</si>
  <si>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</si>
  <si>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</si>
  <si>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</si>
  <si>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</si>
  <si>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</si>
  <si>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</si>
  <si>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</si>
  <si>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</si>
  <si>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</si>
  <si>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</si>
  <si>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</si>
  <si>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</si>
  <si>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</si>
  <si>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</si>
  <si>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</si>
  <si>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</si>
  <si>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</si>
  <si>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</si>
  <si>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</si>
  <si>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</si>
  <si>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</si>
  <si>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</si>
  <si>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</si>
  <si>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</si>
  <si>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</si>
  <si>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</si>
  <si>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</si>
  <si>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</si>
  <si>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</si>
  <si>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</si>
  <si>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</si>
  <si>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</si>
  <si>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</si>
  <si>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</si>
  <si>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</si>
  <si>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</si>
  <si>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</si>
  <si>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</si>
  <si>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</si>
  <si>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</si>
  <si>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</si>
  <si>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</si>
  <si>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</si>
  <si>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</si>
  <si>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</si>
  <si>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</si>
  <si>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</si>
  <si>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</si>
  <si>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</si>
  <si>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</si>
  <si>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</si>
  <si>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</si>
  <si>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</si>
  <si>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</si>
  <si>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</si>
  <si>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</si>
  <si>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</si>
  <si>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</si>
  <si>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</si>
  <si>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</si>
  <si>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</si>
  <si>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</si>
  <si>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</si>
  <si>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</si>
  <si>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</si>
  <si>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</si>
  <si>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</si>
  <si>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</si>
  <si>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</si>
  <si>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</si>
  <si>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</si>
  <si>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</si>
  <si>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</si>
  <si>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</si>
  <si>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</si>
  <si>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</si>
  <si>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</si>
  <si>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</si>
  <si>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</si>
  <si>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</si>
  <si>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</si>
  <si>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</si>
  <si>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</si>
  <si>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</si>
  <si>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</si>
  <si>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</si>
  <si>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</si>
  <si>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</si>
  <si>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</si>
  <si>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</si>
  <si>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</si>
  <si>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</si>
  <si>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</si>
  <si>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</si>
  <si>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</si>
  <si>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</si>
  <si>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</si>
  <si>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</si>
  <si>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</si>
  <si>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</si>
  <si>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</si>
  <si>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</si>
  <si>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</si>
  <si>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</si>
  <si>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</si>
  <si>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</si>
  <si>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</si>
  <si>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</si>
  <si>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</si>
  <si>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</si>
  <si>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</si>
  <si>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</si>
  <si>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</si>
  <si>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</si>
  <si>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</si>
  <si>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</si>
  <si>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</si>
  <si>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</si>
  <si>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</si>
  <si>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</si>
  <si>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</si>
  <si>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</si>
  <si>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</si>
  <si>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</si>
  <si>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</si>
  <si>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</si>
  <si>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</si>
  <si>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</si>
  <si>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</si>
  <si>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</si>
  <si>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</si>
  <si>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</si>
  <si>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</si>
  <si>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</si>
  <si>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</si>
  <si>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</si>
  <si>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</si>
  <si>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</si>
  <si>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</si>
  <si>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</si>
  <si>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</si>
  <si>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</si>
  <si>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</si>
  <si>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</si>
  <si>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</si>
  <si>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</si>
  <si>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</si>
  <si>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</si>
  <si>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</si>
  <si>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</si>
  <si>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</si>
  <si>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</si>
  <si>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</si>
  <si>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</si>
  <si>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</si>
  <si>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</si>
  <si>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</si>
  <si>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</si>
  <si>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</si>
  <si>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</si>
  <si>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</si>
  <si>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</si>
  <si>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</si>
  <si>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</si>
  <si>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</si>
  <si>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</si>
  <si>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</si>
  <si>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</si>
  <si>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</si>
  <si>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</si>
  <si>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</si>
  <si>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</si>
  <si>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</si>
  <si>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</si>
  <si>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</si>
  <si>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</si>
  <si>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</si>
  <si>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</si>
  <si>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</si>
  <si>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</si>
  <si>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</si>
  <si>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</si>
  <si>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</si>
  <si>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</si>
  <si>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</si>
  <si>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</si>
  <si>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</si>
  <si>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</si>
  <si>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</si>
  <si>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</si>
  <si>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</si>
  <si>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</si>
  <si>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</si>
  <si>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</si>
  <si>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</si>
  <si>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</si>
  <si>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</si>
  <si>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</si>
  <si>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</si>
  <si>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</si>
  <si>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</si>
  <si>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</si>
  <si>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</si>
  <si>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</si>
  <si>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</si>
  <si>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</si>
  <si>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</si>
  <si>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</si>
  <si>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</si>
  <si>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</si>
  <si>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</si>
  <si>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</si>
  <si>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</si>
  <si>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</si>
  <si>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</si>
  <si>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</si>
  <si>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</si>
  <si>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</si>
  <si>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</si>
  <si>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</si>
  <si>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</si>
  <si>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</si>
  <si>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</si>
  <si>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</si>
  <si>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</si>
  <si>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</si>
  <si>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</si>
  <si>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</si>
  <si>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</si>
  <si>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</si>
  <si>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</si>
  <si>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</si>
  <si>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</si>
  <si>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</si>
  <si>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</si>
  <si>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</si>
  <si>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</si>
  <si>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</si>
  <si>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</si>
  <si>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</si>
  <si>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</si>
  <si>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</si>
  <si>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</si>
  <si>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</si>
  <si>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</si>
  <si>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</si>
  <si>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</si>
  <si>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</si>
  <si>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</si>
  <si>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</si>
  <si>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</si>
  <si>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</si>
  <si>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</si>
  <si>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</si>
  <si>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</si>
  <si>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</si>
  <si>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</si>
  <si>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</si>
  <si>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</si>
  <si>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</si>
  <si>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</si>
  <si>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</si>
  <si>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</si>
  <si>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</si>
  <si>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</si>
  <si>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</si>
  <si>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</si>
  <si>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</si>
  <si>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</si>
  <si>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</si>
  <si>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</si>
  <si>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</si>
  <si>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</si>
  <si>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</si>
  <si>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</si>
  <si>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</si>
  <si>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</si>
  <si>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</si>
  <si>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</si>
  <si>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</si>
  <si>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</si>
  <si>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</si>
  <si>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</si>
  <si>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</si>
  <si>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</si>
  <si>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</si>
  <si>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</si>
  <si>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</si>
  <si>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</si>
  <si>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</si>
  <si>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</si>
  <si>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</si>
  <si>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</si>
  <si>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</si>
  <si>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</si>
  <si>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</si>
  <si>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</si>
  <si>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</si>
  <si>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</si>
  <si>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</si>
  <si>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</si>
  <si>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</si>
  <si>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</si>
  <si>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</si>
  <si>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</si>
  <si>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</si>
  <si>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</si>
  <si>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</si>
  <si>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</si>
  <si>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</si>
  <si>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</si>
  <si>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</si>
  <si>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</si>
  <si>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</si>
  <si>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</si>
  <si>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</si>
  <si>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</si>
  <si>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</si>
  <si>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</si>
  <si>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</si>
  <si>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</si>
  <si>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</si>
  <si>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</si>
  <si>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</si>
  <si>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</si>
  <si>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</si>
  <si>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</si>
  <si>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</si>
  <si>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</si>
  <si>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</si>
  <si>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</si>
  <si>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</si>
  <si>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</si>
  <si>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</si>
  <si>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</si>
  <si>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</si>
  <si>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</si>
  <si>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</si>
  <si>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</si>
  <si>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</si>
  <si>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</si>
  <si>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</si>
  <si>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</si>
  <si>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</si>
  <si>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</si>
  <si>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</si>
  <si>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</si>
  <si>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</si>
  <si>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</si>
  <si>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</si>
  <si>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</si>
  <si>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</si>
  <si>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</si>
  <si>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</si>
  <si>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</si>
  <si>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</si>
  <si>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</si>
  <si>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</si>
  <si>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</si>
  <si>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</si>
  <si>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</si>
  <si>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</si>
  <si>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</si>
  <si>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</si>
  <si>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</si>
  <si>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</si>
  <si>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</si>
  <si>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</si>
  <si>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</si>
  <si>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</si>
  <si>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</si>
  <si>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</si>
  <si>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</si>
  <si>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</si>
  <si>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</si>
  <si>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</si>
  <si>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</si>
  <si>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</si>
  <si>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</si>
  <si>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</si>
  <si>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</si>
  <si>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</si>
  <si>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</si>
  <si>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</si>
  <si>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</si>
  <si>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</si>
  <si>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</si>
  <si>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</si>
  <si>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</si>
  <si>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</si>
  <si>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</si>
  <si>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</si>
  <si>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</si>
  <si>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</si>
  <si>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</si>
  <si>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</si>
  <si>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</si>
  <si>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</si>
  <si>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</si>
  <si>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</si>
  <si>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</si>
  <si>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</si>
  <si>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</si>
  <si>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</si>
  <si>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</si>
  <si>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</si>
  <si>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</si>
  <si>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</si>
  <si>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</si>
  <si>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</si>
  <si>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</si>
  <si>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</si>
  <si>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</si>
  <si>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</si>
  <si>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</si>
  <si>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</si>
  <si>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</si>
  <si>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</si>
  <si>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</si>
  <si>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</si>
  <si>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</si>
  <si>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</si>
  <si>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</si>
  <si>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</si>
  <si>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</si>
  <si>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</si>
  <si>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</si>
  <si>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</si>
  <si>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</si>
  <si>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</si>
  <si>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</si>
  <si>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</si>
  <si>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</si>
  <si>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</si>
  <si>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</si>
  <si>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</si>
  <si>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</si>
  <si>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</si>
  <si>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</si>
  <si>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</si>
  <si>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</si>
  <si>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</si>
  <si>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</si>
  <si>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</si>
  <si>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</si>
  <si>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</si>
  <si>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</si>
  <si>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</si>
  <si>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</si>
  <si>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</si>
  <si>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</si>
  <si>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</si>
  <si>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</si>
  <si>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</si>
  <si>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</si>
  <si>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</si>
  <si>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</si>
  <si>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</si>
  <si>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</si>
  <si>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</si>
  <si>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</si>
  <si>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</si>
  <si>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</si>
  <si>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</si>
  <si>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</si>
  <si>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</si>
  <si>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</si>
  <si>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</si>
  <si>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</si>
  <si>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</si>
  <si>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</si>
  <si>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</si>
  <si>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</si>
  <si>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</si>
  <si>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</si>
  <si>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</si>
  <si>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</si>
  <si>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</si>
  <si>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</si>
  <si>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</si>
  <si>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</si>
  <si>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</si>
  <si>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</si>
  <si>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</si>
  <si>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</si>
  <si>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</si>
  <si>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</si>
  <si>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</si>
  <si>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</si>
  <si>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</si>
  <si>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</si>
  <si>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</si>
  <si>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</si>
  <si>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</si>
  <si>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</si>
  <si>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</si>
  <si>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</si>
  <si>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</si>
  <si>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</si>
  <si>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</si>
  <si>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</si>
  <si>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</si>
  <si>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</si>
  <si>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</si>
  <si>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</si>
  <si>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</si>
  <si>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</si>
  <si>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</si>
  <si>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</si>
  <si>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</si>
  <si>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</si>
  <si>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</si>
  <si>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</si>
  <si>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</si>
  <si>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</si>
  <si>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</si>
  <si>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</si>
  <si>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</si>
  <si>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</si>
  <si>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</si>
  <si>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</si>
  <si>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</si>
  <si>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</si>
  <si>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</si>
  <si>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</si>
  <si>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</si>
  <si>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</si>
  <si>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</si>
  <si>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</si>
  <si>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</si>
  <si>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</si>
  <si>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</si>
  <si>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</si>
  <si>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</si>
  <si>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</si>
  <si>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</si>
  <si>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</si>
  <si>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</si>
  <si>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</si>
  <si>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</si>
  <si>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</si>
  <si>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</si>
  <si>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</si>
  <si>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</si>
  <si>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</si>
  <si>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</si>
  <si>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</si>
  <si>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</si>
  <si>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</si>
  <si>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</si>
  <si>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</si>
  <si>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</si>
  <si>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</si>
  <si>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</si>
  <si>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</si>
  <si>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</si>
  <si>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</si>
  <si>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</si>
  <si>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</si>
  <si>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</si>
  <si>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</si>
  <si>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</si>
  <si>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</si>
  <si>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</si>
  <si>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</si>
  <si>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</si>
  <si>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</si>
  <si>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</si>
  <si>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</si>
  <si>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</si>
  <si>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</si>
  <si>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</si>
  <si>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</si>
  <si>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</si>
  <si>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</si>
  <si>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</si>
  <si>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</si>
  <si>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</si>
  <si>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</si>
  <si>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</si>
  <si>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</si>
  <si>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</si>
  <si>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</si>
  <si>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</si>
  <si>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</si>
  <si>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</si>
  <si>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</si>
  <si>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</si>
  <si>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</si>
  <si>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</si>
  <si>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</si>
  <si>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</si>
  <si>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</si>
  <si>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</si>
  <si>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</si>
  <si>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</si>
  <si>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</si>
  <si>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</si>
  <si>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</si>
  <si>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</si>
  <si>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</si>
  <si>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</si>
  <si>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</si>
  <si>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</si>
  <si>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</si>
  <si>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</si>
  <si>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</si>
  <si>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</si>
  <si>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</si>
  <si>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</si>
  <si>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</si>
  <si>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</si>
  <si>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</si>
  <si>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</si>
  <si>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</si>
  <si>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</si>
  <si>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</si>
  <si>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</si>
  <si>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</si>
  <si>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</si>
  <si>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</si>
  <si>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</si>
  <si>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</si>
  <si>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</si>
  <si>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</si>
  <si>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</si>
  <si>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</si>
  <si>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</si>
  <si>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</si>
  <si>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</si>
  <si>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</si>
  <si>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</si>
  <si>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</si>
  <si>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</si>
  <si>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</si>
  <si>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</si>
  <si>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</si>
  <si>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</si>
  <si>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</si>
  <si>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</si>
  <si>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</si>
  <si>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</si>
  <si>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</si>
  <si>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</si>
  <si>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</si>
  <si>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</si>
  <si>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</si>
  <si>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</si>
  <si>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</si>
  <si>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</si>
  <si>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</si>
  <si>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</si>
  <si>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</si>
  <si>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</si>
  <si>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</si>
  <si>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</si>
  <si>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</si>
  <si>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</si>
  <si>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</si>
  <si>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</si>
  <si>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</si>
  <si>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</si>
  <si>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</si>
  <si>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</si>
  <si>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</si>
  <si>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</si>
  <si>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</si>
  <si>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</si>
  <si>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</si>
  <si>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</si>
  <si>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</si>
  <si>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</si>
  <si>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</si>
  <si>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</si>
  <si>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</si>
  <si>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</si>
  <si>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</si>
  <si>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</si>
  <si>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</si>
  <si>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</si>
  <si>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</si>
  <si>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</si>
  <si>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</si>
  <si>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</si>
  <si>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</si>
  <si>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</si>
  <si>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</si>
  <si>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</si>
  <si>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</si>
  <si>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</si>
  <si>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</si>
  <si>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</si>
  <si>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</si>
  <si>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</si>
  <si>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</si>
  <si>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</si>
  <si>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</si>
  <si>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</si>
  <si>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</si>
  <si>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</si>
  <si>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</si>
  <si>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</si>
  <si>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</si>
  <si>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</si>
  <si>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</si>
  <si>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</si>
  <si>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</si>
  <si>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</si>
  <si>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</si>
  <si>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</si>
  <si>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</si>
  <si>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</si>
  <si>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</si>
  <si>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</si>
  <si>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</si>
  <si>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</si>
  <si>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</si>
  <si>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</si>
  <si>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</si>
  <si>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</si>
  <si>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</si>
  <si>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</si>
  <si>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</si>
  <si>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</si>
  <si>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</si>
  <si>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</si>
  <si>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</si>
  <si>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</si>
  <si>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</si>
  <si>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</si>
  <si>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</si>
  <si>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</si>
  <si>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</si>
  <si>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</si>
  <si>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</si>
  <si>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</si>
  <si>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</si>
  <si>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</si>
  <si>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</si>
  <si>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</si>
  <si>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</si>
  <si>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</si>
  <si>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</si>
  <si>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</si>
  <si>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</si>
  <si>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</si>
  <si>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</si>
  <si>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</si>
  <si>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</si>
  <si>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</si>
  <si>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</si>
  <si>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</si>
  <si>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</si>
  <si>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</si>
  <si>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</si>
  <si>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</si>
  <si>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</si>
  <si>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</si>
  <si>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</si>
  <si>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</si>
  <si>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</si>
  <si>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</si>
  <si>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</si>
  <si>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</si>
  <si>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</si>
  <si>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</si>
  <si>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</si>
  <si>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</si>
  <si>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</si>
  <si>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</si>
  <si>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</si>
  <si>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</si>
  <si>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</si>
  <si>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</si>
  <si>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</si>
  <si>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</si>
  <si>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</si>
  <si>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</si>
  <si>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</si>
  <si>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</si>
  <si>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</si>
  <si>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</si>
  <si>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</si>
  <si>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</si>
  <si>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</si>
  <si>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</si>
  <si>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</si>
  <si>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</si>
  <si>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</si>
  <si>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</si>
  <si>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</si>
  <si>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</si>
  <si>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</si>
  <si>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</si>
  <si>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</si>
  <si>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</si>
  <si>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</si>
  <si>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</si>
  <si>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</si>
  <si>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</si>
  <si>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</si>
  <si>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</si>
  <si>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</si>
  <si>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</si>
  <si>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</si>
  <si>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</si>
  <si>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</si>
  <si>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</si>
  <si>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</si>
  <si>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</si>
  <si>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</si>
  <si>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</si>
  <si>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</si>
  <si>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</si>
  <si>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</si>
  <si>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</si>
  <si>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</si>
  <si>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</si>
  <si>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</si>
  <si>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</si>
  <si>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</si>
  <si>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</si>
  <si>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</si>
  <si>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</si>
  <si>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</si>
  <si>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</si>
  <si>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</si>
  <si>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</si>
  <si>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</si>
  <si>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</si>
  <si>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</si>
  <si>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</si>
  <si>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</si>
  <si>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</si>
  <si>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</si>
  <si>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</si>
  <si>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</si>
  <si>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</si>
  <si>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</si>
  <si>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</si>
  <si>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</si>
  <si>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</si>
  <si>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</si>
  <si>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</si>
  <si>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</si>
  <si>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</si>
  <si>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</si>
  <si>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</si>
  <si>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</si>
  <si>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</si>
  <si>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</si>
  <si>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</si>
  <si>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</si>
  <si>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</si>
  <si>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</si>
  <si>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</si>
  <si>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</si>
  <si>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</si>
  <si>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</si>
  <si>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</si>
  <si>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</si>
  <si>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</si>
  <si>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</si>
  <si>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</si>
  <si>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</si>
  <si>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</si>
  <si>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</si>
  <si>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</si>
  <si>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</si>
  <si>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</si>
  <si>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</si>
  <si>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</si>
  <si>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</si>
  <si>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</si>
  <si>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</si>
  <si>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</si>
  <si>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</si>
  <si>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</si>
  <si>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</si>
  <si>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</si>
  <si>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</si>
  <si>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</si>
  <si>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</si>
  <si>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</si>
  <si>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</si>
  <si>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</si>
  <si>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</si>
  <si>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</si>
  <si>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</si>
  <si>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</si>
  <si>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</si>
  <si>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</si>
  <si>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</si>
  <si>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</si>
  <si>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</si>
  <si>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</si>
  <si>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</si>
  <si>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</si>
  <si>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</si>
  <si>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</si>
  <si>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</si>
  <si>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</si>
  <si>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</si>
  <si>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</si>
  <si>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</si>
  <si>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</si>
  <si>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</si>
  <si>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</si>
  <si>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</si>
  <si>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</si>
  <si>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</si>
  <si>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</si>
  <si>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</si>
  <si>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</si>
  <si>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</si>
  <si>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</si>
  <si>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</si>
  <si>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</si>
  <si>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</si>
  <si>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</si>
  <si>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</si>
  <si>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</si>
  <si>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</si>
  <si>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</si>
  <si>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</si>
  <si>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</si>
  <si>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</si>
  <si>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</si>
  <si>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</si>
  <si>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</si>
  <si>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</si>
  <si>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</si>
  <si>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</si>
  <si>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</si>
  <si>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</si>
  <si>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</si>
  <si>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</si>
  <si>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</si>
  <si>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</si>
  <si>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</si>
  <si>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</si>
  <si>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</si>
  <si>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</si>
  <si>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</si>
  <si>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</si>
  <si>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</si>
  <si>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</si>
  <si>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</si>
  <si>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</si>
  <si>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</si>
  <si>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</si>
  <si>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</si>
  <si>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</si>
  <si>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</si>
  <si>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</si>
  <si>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</si>
  <si>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</si>
  <si>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</si>
  <si>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</si>
  <si>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</si>
  <si>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</si>
  <si>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</si>
  <si>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</si>
  <si>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</si>
  <si>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</si>
  <si>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</si>
  <si>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</si>
  <si>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</si>
  <si>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</si>
  <si>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</si>
  <si>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</si>
  <si>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</si>
  <si>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</si>
  <si>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</si>
  <si>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</si>
  <si>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</si>
  <si>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</si>
  <si>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</si>
  <si>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</si>
  <si>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</si>
  <si>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</si>
  <si>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</si>
  <si>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</si>
  <si>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</si>
  <si>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</si>
  <si>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</si>
  <si>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</si>
  <si>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</si>
  <si>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</si>
  <si>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</si>
  <si>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</si>
  <si>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</si>
  <si>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</si>
  <si>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</si>
  <si>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</si>
  <si>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</si>
  <si>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</si>
  <si>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</si>
  <si>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</si>
  <si>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</si>
  <si>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</si>
  <si>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</si>
  <si>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</si>
  <si>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</si>
  <si>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</si>
  <si>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</si>
  <si>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</si>
  <si>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</si>
  <si>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</si>
  <si>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</si>
  <si>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</si>
  <si>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</si>
  <si>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</si>
  <si>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</si>
  <si>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</si>
  <si>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</si>
  <si>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</si>
  <si>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</si>
  <si>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</si>
  <si>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</si>
  <si>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</si>
  <si>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</si>
  <si>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</si>
  <si>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</si>
  <si>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</si>
  <si>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</si>
  <si>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</si>
  <si>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</si>
  <si>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</si>
  <si>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</si>
  <si>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</si>
  <si>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</si>
  <si>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</si>
  <si>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</si>
  <si>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</si>
  <si>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</si>
  <si>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</si>
  <si>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</si>
  <si>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</si>
  <si>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</si>
  <si>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</si>
  <si>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</si>
  <si>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</si>
  <si>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</si>
  <si>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</si>
  <si>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</si>
  <si>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</si>
  <si>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</si>
  <si>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</si>
  <si>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</si>
  <si>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</si>
  <si>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</si>
  <si>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</si>
  <si>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</si>
  <si>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</si>
  <si>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</si>
  <si>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</si>
  <si>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</si>
  <si>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</si>
  <si>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</si>
  <si>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</si>
  <si>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</si>
  <si>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</si>
  <si>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</si>
  <si>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</si>
  <si>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</si>
  <si>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</si>
  <si>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</si>
  <si>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</si>
  <si>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</si>
  <si>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</si>
  <si>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</si>
  <si>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</si>
  <si>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</si>
  <si>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</si>
  <si>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</si>
  <si>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</si>
  <si>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</si>
  <si>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</si>
  <si>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</si>
  <si>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</si>
  <si>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</si>
  <si>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</si>
  <si>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</si>
  <si>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</si>
  <si>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</si>
  <si>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</si>
  <si>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</si>
  <si>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</si>
  <si>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</si>
  <si>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</si>
  <si>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</si>
  <si>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</si>
  <si>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</si>
  <si>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</si>
  <si>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</si>
  <si>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</si>
  <si>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</si>
  <si>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</si>
  <si>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</si>
  <si>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</si>
  <si>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</si>
  <si>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</si>
  <si>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</si>
  <si>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</si>
  <si>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</si>
  <si>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</si>
  <si>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</si>
  <si>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</si>
  <si>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</si>
  <si>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</si>
  <si>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</si>
  <si>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</si>
  <si>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</si>
  <si>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</si>
  <si>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</si>
  <si>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</si>
  <si>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</si>
  <si>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</si>
  <si>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</si>
  <si>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</si>
  <si>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</si>
  <si>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</si>
  <si>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</si>
  <si>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</si>
  <si>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</si>
  <si>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</si>
  <si>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</si>
  <si>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</si>
  <si>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</si>
  <si>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</si>
  <si>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</si>
  <si>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</si>
  <si>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</si>
  <si>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</si>
  <si>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</si>
  <si>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</si>
  <si>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</si>
  <si>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</si>
  <si>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</si>
  <si>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</si>
  <si>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</si>
  <si>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</si>
  <si>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</si>
  <si>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</si>
  <si>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</si>
  <si>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</si>
  <si>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</si>
  <si>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</si>
  <si>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</si>
  <si>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</si>
  <si>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</si>
  <si>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</si>
  <si>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</si>
  <si>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</si>
  <si>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</si>
  <si>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</si>
  <si>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</si>
  <si>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</si>
  <si>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</si>
  <si>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</si>
  <si>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</si>
  <si>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</si>
  <si>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</si>
  <si>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</si>
  <si>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</si>
  <si>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</si>
  <si>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</si>
  <si>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</si>
  <si>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</si>
  <si>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</si>
  <si>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</si>
  <si>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</si>
  <si>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</si>
  <si>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</si>
  <si>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</si>
  <si>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</si>
  <si>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</si>
  <si>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</si>
  <si>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</si>
  <si>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</si>
  <si>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</si>
  <si>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</si>
  <si>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</si>
  <si>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</si>
  <si>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</si>
  <si>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</si>
  <si>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</si>
  <si>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</si>
  <si>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</si>
  <si>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</si>
  <si>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</si>
  <si>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</si>
  <si>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</si>
  <si>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</si>
  <si>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</si>
  <si>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</si>
  <si>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</si>
  <si>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</si>
  <si>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</si>
  <si>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</si>
  <si>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</si>
  <si>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</si>
  <si>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</si>
  <si>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</si>
  <si>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</si>
  <si>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</si>
  <si>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</si>
  <si>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</si>
  <si>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</si>
  <si>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</si>
  <si>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</si>
  <si>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</si>
  <si>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</si>
  <si>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</si>
  <si>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</si>
  <si>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</si>
  <si>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</si>
  <si>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</si>
  <si>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</si>
  <si>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</si>
  <si>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</si>
  <si>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</si>
  <si>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</si>
  <si>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</si>
  <si>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</si>
  <si>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</si>
  <si>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</si>
  <si>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</si>
  <si>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</si>
  <si>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</si>
  <si>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</si>
  <si>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</si>
  <si>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</si>
  <si>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</si>
  <si>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</si>
  <si>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</si>
  <si>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</si>
  <si>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</si>
  <si>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</si>
  <si>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</si>
  <si>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</si>
  <si>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</si>
  <si>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</si>
  <si>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</si>
  <si>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</si>
  <si>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</si>
  <si>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</si>
  <si>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</si>
  <si>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</si>
  <si>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</si>
  <si>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</si>
  <si>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</si>
  <si>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</si>
  <si>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</si>
  <si>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</si>
  <si>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</si>
  <si>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</si>
  <si>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</si>
  <si>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</si>
  <si>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</si>
  <si>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</si>
  <si>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</si>
  <si>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</si>
  <si>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</si>
  <si>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</si>
  <si>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</si>
  <si>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</si>
  <si>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</si>
  <si>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</si>
  <si>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</si>
  <si>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</si>
  <si>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</si>
  <si>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</si>
  <si>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</si>
  <si>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</si>
  <si>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</si>
  <si>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</si>
  <si>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</si>
  <si>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</si>
  <si>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</si>
  <si>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</si>
  <si>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</si>
  <si>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</si>
  <si>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</si>
  <si>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</si>
  <si>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</si>
  <si>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</si>
  <si>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</si>
  <si>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</si>
  <si>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</si>
  <si>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</si>
  <si>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</si>
  <si>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</si>
  <si>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</si>
  <si>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</si>
  <si>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</si>
  <si>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</si>
  <si>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</si>
  <si>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</si>
  <si>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</si>
  <si>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</si>
  <si>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</si>
  <si>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</si>
  <si>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</si>
  <si>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</si>
  <si>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</si>
  <si>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</si>
  <si>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</si>
  <si>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</si>
  <si>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</si>
  <si>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</si>
  <si>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</si>
  <si>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</si>
  <si>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</si>
  <si>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</si>
  <si>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</si>
  <si>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</si>
  <si>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</si>
  <si>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</si>
  <si>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</si>
  <si>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</si>
  <si>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</si>
  <si>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</si>
  <si>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</si>
  <si>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</si>
  <si>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</si>
  <si>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</si>
  <si>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</si>
  <si>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</si>
  <si>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</si>
  <si>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</si>
  <si>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</si>
  <si>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</si>
  <si>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</si>
  <si>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</si>
  <si>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</si>
  <si>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</si>
  <si>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</si>
  <si>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</si>
  <si>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</si>
  <si>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</si>
  <si>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</si>
  <si>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</si>
  <si>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</si>
  <si>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</si>
  <si>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</si>
  <si>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</si>
  <si>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</si>
  <si>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</si>
  <si>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</si>
  <si>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</si>
  <si>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</si>
  <si>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</si>
  <si>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</si>
  <si>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</si>
  <si>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</si>
  <si>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</si>
  <si>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</si>
  <si>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</si>
  <si>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</si>
  <si>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</si>
  <si>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</si>
  <si>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</si>
  <si>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</si>
  <si>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</si>
  <si>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</si>
  <si>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</si>
  <si>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</si>
  <si>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</si>
  <si>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</si>
  <si>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</si>
  <si>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</si>
  <si>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</si>
  <si>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</si>
  <si>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</si>
  <si>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</si>
  <si>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</si>
  <si>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</si>
  <si>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</si>
  <si>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</si>
  <si>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</si>
  <si>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</si>
  <si>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</si>
  <si>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</si>
  <si>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</si>
  <si>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</si>
  <si>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</si>
  <si>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</si>
  <si>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</si>
  <si>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</si>
  <si>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</si>
  <si>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</si>
  <si>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</si>
  <si>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</si>
  <si>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</si>
  <si>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</si>
  <si>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</si>
  <si>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</si>
  <si>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</si>
  <si>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</si>
  <si>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</si>
  <si>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</si>
  <si>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</si>
  <si>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</si>
  <si>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</si>
  <si>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</si>
  <si>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</si>
  <si>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</si>
  <si>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</si>
  <si>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</si>
  <si>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</si>
  <si>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</si>
  <si>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</si>
  <si>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</si>
  <si>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</si>
  <si>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</si>
  <si>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</si>
  <si>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</si>
  <si>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</si>
  <si>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</si>
  <si>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</si>
  <si>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</si>
  <si>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</si>
  <si>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</si>
  <si>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</si>
  <si>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</si>
  <si>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</si>
  <si>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</si>
  <si>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</si>
  <si>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</si>
  <si>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</si>
  <si>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</si>
  <si>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</si>
  <si>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</si>
  <si>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</si>
  <si>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</si>
  <si>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</si>
  <si>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</si>
  <si>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</si>
  <si>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</si>
  <si>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</si>
  <si>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</si>
  <si>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</si>
  <si>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</si>
  <si>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</si>
  <si>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</si>
  <si>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</si>
  <si>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</si>
  <si>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</si>
  <si>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</si>
  <si>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</si>
  <si>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</si>
  <si>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</si>
  <si>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</si>
  <si>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</si>
  <si>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</si>
  <si>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</si>
  <si>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</si>
  <si>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</si>
  <si>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</si>
  <si>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</si>
  <si>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</si>
  <si>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</si>
  <si>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</si>
  <si>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</si>
  <si>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</si>
  <si>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</si>
  <si>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</si>
  <si>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</si>
  <si>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</si>
  <si>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</si>
  <si>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</si>
  <si>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</si>
  <si>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</si>
  <si>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</si>
  <si>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</si>
  <si>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</si>
  <si>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</si>
  <si>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</si>
  <si>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</si>
  <si>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</si>
  <si>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</si>
  <si>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</si>
  <si>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</si>
  <si>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</si>
  <si>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</si>
  <si>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</si>
  <si>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</si>
  <si>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</si>
  <si>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</si>
  <si>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</si>
  <si>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</si>
  <si>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</si>
  <si>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</si>
  <si>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</si>
  <si>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</si>
  <si>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</si>
  <si>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</si>
  <si>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</si>
  <si>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</si>
  <si>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</si>
  <si>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</si>
  <si>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</si>
  <si>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</si>
  <si>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</si>
  <si>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</si>
  <si>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</si>
  <si>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</si>
  <si>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</si>
  <si>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</si>
  <si>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</si>
  <si>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</si>
  <si>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</si>
  <si>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</si>
  <si>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</si>
  <si>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</si>
  <si>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</si>
  <si>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</si>
  <si>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</si>
  <si>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</si>
  <si>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</si>
  <si>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</si>
  <si>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</si>
  <si>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</si>
  <si>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</si>
  <si>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</si>
  <si>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</si>
  <si>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</si>
  <si>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</si>
  <si>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</si>
  <si>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</si>
  <si>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</si>
  <si>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</si>
  <si>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</si>
  <si>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</si>
  <si>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</si>
  <si>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</si>
  <si>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</si>
  <si>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</si>
  <si>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</si>
  <si>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</si>
  <si>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</si>
  <si>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</si>
  <si>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</si>
  <si>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</si>
  <si>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</si>
  <si>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</si>
  <si>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</si>
  <si>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</si>
  <si>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</si>
  <si>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</si>
  <si>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</si>
  <si>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</si>
  <si>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</si>
  <si>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</si>
  <si>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</si>
  <si>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</si>
  <si>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</si>
  <si>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</si>
  <si>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</si>
  <si>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</si>
  <si>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</si>
  <si>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</si>
  <si>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</si>
  <si>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</si>
  <si>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</si>
  <si>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</si>
  <si>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</si>
  <si>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</si>
  <si>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</si>
  <si>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</si>
  <si>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</si>
  <si>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</si>
  <si>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</si>
  <si>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</si>
  <si>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</si>
  <si>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</si>
  <si>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</si>
  <si>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</si>
  <si>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</si>
  <si>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</si>
  <si>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</si>
  <si>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</si>
  <si>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</si>
  <si>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</si>
  <si>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</si>
  <si>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</si>
  <si>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</si>
  <si>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</si>
  <si>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</si>
  <si>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</si>
  <si>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</si>
  <si>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</si>
  <si>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</si>
  <si>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</si>
  <si>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</si>
  <si>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</si>
  <si>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</si>
  <si>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</si>
  <si>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</si>
  <si>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</si>
  <si>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</si>
  <si>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</si>
  <si>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</si>
  <si>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</si>
  <si>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</si>
  <si>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</si>
  <si>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</si>
  <si>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</si>
  <si>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</si>
  <si>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</si>
  <si>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</si>
  <si>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</si>
  <si>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</si>
  <si>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</si>
  <si>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</si>
  <si>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</si>
  <si>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</si>
  <si>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</si>
  <si>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</si>
  <si>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</si>
  <si>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</si>
  <si>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</si>
  <si>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</si>
  <si>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</si>
  <si>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</si>
  <si>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</si>
  <si>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</si>
  <si>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</si>
  <si>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</si>
  <si>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</si>
  <si>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</si>
  <si>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</si>
  <si>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</si>
  <si>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</si>
  <si>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</si>
  <si>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</si>
  <si>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</si>
  <si>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</si>
  <si>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</si>
  <si>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</si>
  <si>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</si>
  <si>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</si>
  <si>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</si>
  <si>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</si>
  <si>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</si>
  <si>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</si>
  <si>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</si>
  <si>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</si>
  <si>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</si>
  <si>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</si>
  <si>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</si>
  <si>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</si>
  <si>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</si>
  <si>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</si>
  <si>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</si>
  <si>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</si>
  <si>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</si>
  <si>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</si>
  <si>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</si>
  <si>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</si>
  <si>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</si>
  <si>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</si>
  <si>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</si>
  <si>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</si>
  <si>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</si>
  <si>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</si>
  <si>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</si>
  <si>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</si>
  <si>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</si>
  <si>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</si>
  <si>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</si>
  <si>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</si>
  <si>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</si>
  <si>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</si>
  <si>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</si>
  <si>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</si>
  <si>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</si>
  <si>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</si>
  <si>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</si>
  <si>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</si>
  <si>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</si>
  <si>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</si>
  <si>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</si>
  <si>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</si>
  <si>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</si>
  <si>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</si>
  <si>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</si>
  <si>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</si>
  <si>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</si>
  <si>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</si>
  <si>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</si>
  <si>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</si>
  <si>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</si>
  <si>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</si>
  <si>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</si>
  <si>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</si>
  <si>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</si>
  <si>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</si>
  <si>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</si>
  <si>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</si>
  <si>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</si>
  <si>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</si>
  <si>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</si>
  <si>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</si>
  <si>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</si>
  <si>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</si>
  <si>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</si>
  <si>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</si>
  <si>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</si>
  <si>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</si>
  <si>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</si>
  <si>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</si>
  <si>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</si>
  <si>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</si>
  <si>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</si>
  <si>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</si>
  <si>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</si>
  <si>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</si>
  <si>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</si>
  <si>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</si>
  <si>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</si>
  <si>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</si>
  <si>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</si>
  <si>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</si>
  <si>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</si>
  <si>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</si>
  <si>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</si>
  <si>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</si>
  <si>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</si>
  <si>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</si>
  <si>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</si>
  <si>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</si>
  <si>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</si>
  <si>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</si>
  <si>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</si>
  <si>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</si>
  <si>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</si>
  <si>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</si>
  <si>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</si>
  <si>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</si>
  <si>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</si>
  <si>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</si>
  <si>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</si>
  <si>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</si>
  <si>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</si>
  <si>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</si>
  <si>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</si>
  <si>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</si>
  <si>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</si>
  <si>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</si>
  <si>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</si>
  <si>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</si>
  <si>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</si>
  <si>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</si>
  <si>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</si>
  <si>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</si>
  <si>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</si>
  <si>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</si>
  <si>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</si>
  <si>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</si>
  <si>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</si>
  <si>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</si>
  <si>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</si>
  <si>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</si>
  <si>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</si>
  <si>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</si>
  <si>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</si>
  <si>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</si>
  <si>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</si>
  <si>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</si>
  <si>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</si>
  <si>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</si>
  <si>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</si>
  <si>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</si>
  <si>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</si>
  <si>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</si>
  <si>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</si>
  <si>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</si>
  <si>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</si>
  <si>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</si>
  <si>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</si>
  <si>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</si>
  <si>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</si>
  <si>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</si>
  <si>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</si>
  <si>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</si>
  <si>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</si>
  <si>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</si>
  <si>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</si>
  <si>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</si>
  <si>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</si>
  <si>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</si>
  <si>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</si>
  <si>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</si>
  <si>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</si>
  <si>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</si>
  <si>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</si>
  <si>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</si>
  <si>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</si>
  <si>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</si>
  <si>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</si>
  <si>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</si>
  <si>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</si>
  <si>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</si>
  <si>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</si>
  <si>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</si>
  <si>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</si>
  <si>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</si>
  <si>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</si>
  <si>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</si>
  <si>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</si>
  <si>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</si>
  <si>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</si>
  <si>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</si>
  <si>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</si>
  <si>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</si>
  <si>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</si>
  <si>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</si>
  <si>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</si>
  <si>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</si>
  <si>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</si>
  <si>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</si>
  <si>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</si>
  <si>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</si>
  <si>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</si>
  <si>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</si>
  <si>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</si>
  <si>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</si>
  <si>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</si>
  <si>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</si>
  <si>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</si>
  <si>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</si>
  <si>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</si>
  <si>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</si>
  <si>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</si>
  <si>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</si>
  <si>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</si>
  <si>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</si>
  <si>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</si>
  <si>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</si>
  <si>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</si>
  <si>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</si>
  <si>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</si>
  <si>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</si>
  <si>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</si>
  <si>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</si>
  <si>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</si>
  <si>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</si>
  <si>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</si>
  <si>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</si>
  <si>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</si>
  <si>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</si>
  <si>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</si>
  <si>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</si>
  <si>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</si>
  <si>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</si>
  <si>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</si>
  <si>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</si>
  <si>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</si>
  <si>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</si>
  <si>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</si>
  <si>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</si>
  <si>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</si>
  <si>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</si>
  <si>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</si>
  <si>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</si>
  <si>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</si>
  <si>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</si>
  <si>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</si>
  <si>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</si>
  <si>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</si>
  <si>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</si>
  <si>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</si>
  <si>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</si>
  <si>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</si>
  <si>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</si>
  <si>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</si>
  <si>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</si>
  <si>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</si>
  <si>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</si>
  <si>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</si>
  <si>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</si>
  <si>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</si>
  <si>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</si>
  <si>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</si>
  <si>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</si>
  <si>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</si>
  <si>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</si>
  <si>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</si>
  <si>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</si>
  <si>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</si>
  <si>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</si>
  <si>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</si>
  <si>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</si>
  <si>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</si>
  <si>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</si>
  <si>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</si>
  <si>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</si>
  <si>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</si>
  <si>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</si>
  <si>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</si>
  <si>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</si>
  <si>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</si>
  <si>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</si>
  <si>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</si>
  <si>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</si>
  <si>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</si>
  <si>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</si>
  <si>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</si>
  <si>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</si>
  <si>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</si>
  <si>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</si>
  <si>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</si>
  <si>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</si>
  <si>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</si>
  <si>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</si>
  <si>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</si>
  <si>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</si>
  <si>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</si>
  <si>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</si>
  <si>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</si>
  <si>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</si>
  <si>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</si>
  <si>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</si>
  <si>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</si>
  <si>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</si>
  <si>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</si>
  <si>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</si>
  <si>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</si>
  <si>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</si>
  <si>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</si>
  <si>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</si>
  <si>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</si>
  <si>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</si>
  <si>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</si>
  <si>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</si>
  <si>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</si>
  <si>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</si>
  <si>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</si>
  <si>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</si>
  <si>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</si>
  <si>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</si>
  <si>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</si>
  <si>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</si>
  <si>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</si>
  <si>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</si>
  <si>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</si>
  <si>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</si>
  <si>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</si>
  <si>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</si>
  <si>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</si>
  <si>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</si>
  <si>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</si>
  <si>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</si>
  <si>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</si>
  <si>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</si>
  <si>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</si>
  <si>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</si>
  <si>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</si>
  <si>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</si>
  <si>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</si>
  <si>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</si>
  <si>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</si>
  <si>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</si>
  <si>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</si>
  <si>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</si>
  <si>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</si>
  <si>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</si>
  <si>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</si>
  <si>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</si>
  <si>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</si>
  <si>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</si>
  <si>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</si>
  <si>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</si>
  <si>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</si>
  <si>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</si>
  <si>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</si>
  <si>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</si>
  <si>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</si>
  <si>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</si>
  <si>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</si>
  <si>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</si>
  <si>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</si>
  <si>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</si>
  <si>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</si>
  <si>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</si>
  <si>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</si>
  <si>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</si>
  <si>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</si>
  <si>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</si>
  <si>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</si>
  <si>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</si>
  <si>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</si>
  <si>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</si>
  <si>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</si>
  <si>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</si>
  <si>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</si>
  <si>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</si>
  <si>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</si>
  <si>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</si>
  <si>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</si>
  <si>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</si>
  <si>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</si>
  <si>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</si>
  <si>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</si>
  <si>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</si>
  <si>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</si>
  <si>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</si>
  <si>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</si>
  <si>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</si>
  <si>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</si>
  <si>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</si>
  <si>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</si>
  <si>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</si>
  <si>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</si>
  <si>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</si>
  <si>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</si>
  <si>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</si>
  <si>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</si>
  <si>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</si>
  <si>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</si>
  <si>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</si>
  <si>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</si>
  <si>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</si>
  <si>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</si>
  <si>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</si>
  <si>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</si>
  <si>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</si>
  <si>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</si>
  <si>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</si>
  <si>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</si>
  <si>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</si>
  <si>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</si>
  <si>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</si>
  <si>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</si>
  <si>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</si>
  <si>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</si>
  <si>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</si>
  <si>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</si>
  <si>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</si>
  <si>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</si>
  <si>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</si>
  <si>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</si>
  <si>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</si>
  <si>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</si>
  <si>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</si>
  <si>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</si>
  <si>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</si>
  <si>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</si>
  <si>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</si>
  <si>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</si>
  <si>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</si>
  <si>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</si>
  <si>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</si>
  <si>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</si>
  <si>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</si>
  <si>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</si>
  <si>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</si>
  <si>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</si>
  <si>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</si>
  <si>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</si>
  <si>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</si>
  <si>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</si>
  <si>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</si>
  <si>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</si>
  <si>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</si>
  <si>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</si>
  <si>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</si>
  <si>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</si>
  <si>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</si>
  <si>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</si>
  <si>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</si>
  <si>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</si>
  <si>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</si>
  <si>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</si>
  <si>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</si>
  <si>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</si>
  <si>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</si>
  <si>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</si>
  <si>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</si>
  <si>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</si>
  <si>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</si>
  <si>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</si>
  <si>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</si>
  <si>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</si>
  <si>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</si>
  <si>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</si>
  <si>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</si>
  <si>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</si>
  <si>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</si>
  <si>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</si>
  <si>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</si>
  <si>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</si>
  <si>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</si>
  <si>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</si>
  <si>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</si>
  <si>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</si>
  <si>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</si>
  <si>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</si>
  <si>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</si>
  <si>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</si>
  <si>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</si>
  <si>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</si>
  <si>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</si>
  <si>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</si>
  <si>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</si>
  <si>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</si>
  <si>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</si>
  <si>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</si>
  <si>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</si>
  <si>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</si>
  <si>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</si>
  <si>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</si>
  <si>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</si>
  <si>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</si>
  <si>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</si>
  <si>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</si>
  <si>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</si>
  <si>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</si>
  <si>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</si>
  <si>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</si>
  <si>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</si>
  <si>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</si>
  <si>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</si>
  <si>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</si>
  <si>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</si>
  <si>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</si>
  <si>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</si>
  <si>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</si>
  <si>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</si>
  <si>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</si>
  <si>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</si>
  <si>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</si>
  <si>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</si>
  <si>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</si>
  <si>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</si>
  <si>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</si>
  <si>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</si>
  <si>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</si>
  <si>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</si>
  <si>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</si>
  <si>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</si>
  <si>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</si>
  <si>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</si>
  <si>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</si>
  <si>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</si>
  <si>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</si>
  <si>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</si>
  <si>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</si>
  <si>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</si>
  <si>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</si>
  <si>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</si>
  <si>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</si>
  <si>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</si>
  <si>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</si>
  <si>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</si>
  <si>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</si>
  <si>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</si>
  <si>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</si>
  <si>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</si>
  <si>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</si>
  <si>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</si>
  <si>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</si>
  <si>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</si>
  <si>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</si>
  <si>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</si>
  <si>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</si>
  <si>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</si>
  <si>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</si>
  <si>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</si>
  <si>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</si>
  <si>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</si>
  <si>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</si>
  <si>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</si>
  <si>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</si>
  <si>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</si>
  <si>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</si>
  <si>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</si>
  <si>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</si>
  <si>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</si>
  <si>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</si>
  <si>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</si>
  <si>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</si>
  <si>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</si>
  <si>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</si>
  <si>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</si>
  <si>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</si>
  <si>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</si>
  <si>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</si>
  <si>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</si>
  <si>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</si>
  <si>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</si>
  <si>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</si>
  <si>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</si>
  <si>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</si>
  <si>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</si>
  <si>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</si>
  <si>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</si>
  <si>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</si>
  <si>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</si>
  <si>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</si>
  <si>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</si>
  <si>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</si>
  <si>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</si>
  <si>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</si>
  <si>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</si>
  <si>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</si>
  <si>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</si>
  <si>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</si>
  <si>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</si>
  <si>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</si>
  <si>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</si>
  <si>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</si>
  <si>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</si>
  <si>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</si>
  <si>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</si>
  <si>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</si>
  <si>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</si>
  <si>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</si>
  <si>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</si>
  <si>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</si>
  <si>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</si>
  <si>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</si>
  <si>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</si>
  <si>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</si>
  <si>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</si>
  <si>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</si>
  <si>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</si>
  <si>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</si>
  <si>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</si>
  <si>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</si>
  <si>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</si>
  <si>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</si>
  <si>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</si>
  <si>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</si>
  <si>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</si>
  <si>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</si>
  <si>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</si>
  <si>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</si>
  <si>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</si>
  <si>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</si>
  <si>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</si>
  <si>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</si>
  <si>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</si>
  <si>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</si>
  <si>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</si>
  <si>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</si>
  <si>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</si>
  <si>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</si>
  <si>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</si>
  <si>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</si>
  <si>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</si>
  <si>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</si>
  <si>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</si>
  <si>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</si>
  <si>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</si>
  <si>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</si>
  <si>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</si>
  <si>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</si>
  <si>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</si>
  <si>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</si>
  <si>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</si>
  <si>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</si>
  <si>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</si>
  <si>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</si>
  <si>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</si>
  <si>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</si>
  <si>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</si>
  <si>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</si>
  <si>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</si>
  <si>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</si>
  <si>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</si>
  <si>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</si>
  <si>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</si>
  <si>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</si>
  <si>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</si>
  <si>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</si>
  <si>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</si>
  <si>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</si>
  <si>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</si>
  <si>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</si>
  <si>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</si>
  <si>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</si>
  <si>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</si>
  <si>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</si>
  <si>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</si>
  <si>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</si>
  <si>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</si>
  <si>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</si>
  <si>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</si>
  <si>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</si>
  <si>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</si>
  <si>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</si>
  <si>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</si>
  <si>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</si>
  <si>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</si>
  <si>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</si>
  <si>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</si>
  <si>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</si>
  <si>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</si>
  <si>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</si>
  <si>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</si>
  <si>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</si>
  <si>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</si>
  <si>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</si>
  <si>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</si>
  <si>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</si>
  <si>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</si>
  <si>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</si>
  <si>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</si>
  <si>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</si>
  <si>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</si>
  <si>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</si>
  <si>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</si>
  <si>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</si>
  <si>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</si>
  <si>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</si>
  <si>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</si>
  <si>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</si>
  <si>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</si>
  <si>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</si>
  <si>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</si>
  <si>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</si>
  <si>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</si>
  <si>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</si>
  <si>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</si>
  <si>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</si>
  <si>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</si>
  <si>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</si>
  <si>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</si>
  <si>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</si>
  <si>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</si>
  <si>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</si>
  <si>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</si>
  <si>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</si>
  <si>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</si>
  <si>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</si>
  <si>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</si>
  <si>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</si>
  <si>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</si>
  <si>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</si>
  <si>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</si>
  <si>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</si>
  <si>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</si>
  <si>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</si>
  <si>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</si>
  <si>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</si>
  <si>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</si>
  <si>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</si>
  <si>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</si>
  <si>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</si>
  <si>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</si>
  <si>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</si>
  <si>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</si>
  <si>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</si>
  <si>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</si>
  <si>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</si>
  <si>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</si>
  <si>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</si>
  <si>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</si>
  <si>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</si>
  <si>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</si>
  <si>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</si>
  <si>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</si>
  <si>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</si>
  <si>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</si>
  <si>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</si>
  <si>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</si>
  <si>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</si>
  <si>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</si>
  <si>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</si>
  <si>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</si>
  <si>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</si>
  <si>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</si>
  <si>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</si>
  <si>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</si>
  <si>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</si>
  <si>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</si>
  <si>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</si>
  <si>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</si>
  <si>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</si>
  <si>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</si>
  <si>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</si>
  <si>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</si>
  <si>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</si>
  <si>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</si>
  <si>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</si>
  <si>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</si>
  <si>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</si>
  <si>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</si>
  <si>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</si>
  <si>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</si>
  <si>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</si>
  <si>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</si>
  <si>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</si>
  <si>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</si>
  <si>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</si>
  <si>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</si>
  <si>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</si>
  <si>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</si>
  <si>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</si>
  <si>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</si>
  <si>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</si>
  <si>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</si>
  <si>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</si>
  <si>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</si>
  <si>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</si>
  <si>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</si>
  <si>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</si>
  <si>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</si>
  <si>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</si>
  <si>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</si>
  <si>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</si>
  <si>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</si>
  <si>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</si>
  <si>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</si>
  <si>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</si>
  <si>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</si>
  <si>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</si>
  <si>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</si>
  <si>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</si>
  <si>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</si>
  <si>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</si>
  <si>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</si>
  <si>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</si>
  <si>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</si>
  <si>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</si>
  <si>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</si>
  <si>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</si>
  <si>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</si>
  <si>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</si>
  <si>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</si>
  <si>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</si>
  <si>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</si>
  <si>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</si>
  <si>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</si>
  <si>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</si>
  <si>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</si>
  <si>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</si>
  <si>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</si>
  <si>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</si>
  <si>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</si>
  <si>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</si>
  <si>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</si>
  <si>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</si>
  <si>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</si>
  <si>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</si>
  <si>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</si>
  <si>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</si>
  <si>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</si>
  <si>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</si>
  <si>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</si>
  <si>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</si>
  <si>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</si>
  <si>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</si>
  <si>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</si>
  <si>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</si>
  <si>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</si>
  <si>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</si>
  <si>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</si>
  <si>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</si>
  <si>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</si>
  <si>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</si>
  <si>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</si>
  <si>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</si>
  <si>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</si>
  <si>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</si>
  <si>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</si>
  <si>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</si>
  <si>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</si>
  <si>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</si>
  <si>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</si>
  <si>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</si>
  <si>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</si>
  <si>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</si>
  <si>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</si>
  <si>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</si>
  <si>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</si>
  <si>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</si>
  <si>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</si>
  <si>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</si>
  <si>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</si>
  <si>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</si>
  <si>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</si>
  <si>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</si>
  <si>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</si>
  <si>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</si>
  <si>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</si>
  <si>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</si>
  <si>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</si>
  <si>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</si>
  <si>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</si>
  <si>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</si>
  <si>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</si>
  <si>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</si>
  <si>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</si>
  <si>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</si>
  <si>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</si>
  <si>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</si>
  <si>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</si>
  <si>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</si>
  <si>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</si>
  <si>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</si>
  <si>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</si>
  <si>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</si>
  <si>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</si>
  <si>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</si>
  <si>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</si>
  <si>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</si>
  <si>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</si>
  <si>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</si>
  <si>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</si>
  <si>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</si>
  <si>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</si>
  <si>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</si>
  <si>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</si>
  <si>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</si>
  <si>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</si>
  <si>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</si>
  <si>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</si>
  <si>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</si>
  <si>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</si>
  <si>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</si>
  <si>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</si>
  <si>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</si>
  <si>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</si>
  <si>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</si>
  <si>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</si>
  <si>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</si>
  <si>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</si>
  <si>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</si>
  <si>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</si>
  <si>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</si>
  <si>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</si>
  <si>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</si>
  <si>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</si>
  <si>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</si>
  <si>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</si>
  <si>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</si>
  <si>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</si>
  <si>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</si>
  <si>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</si>
  <si>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</si>
  <si>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</si>
  <si>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</si>
  <si>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</si>
  <si>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</si>
  <si>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</si>
  <si>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</si>
  <si>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</si>
  <si>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</si>
  <si>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</si>
  <si>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</si>
  <si>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</si>
  <si>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</si>
  <si>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</si>
  <si>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</si>
  <si>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</si>
  <si>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</si>
  <si>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</si>
  <si>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</si>
  <si>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</si>
  <si>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</si>
  <si>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</si>
  <si>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</si>
  <si>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</si>
  <si>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</si>
  <si>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</si>
  <si>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</si>
  <si>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</si>
  <si>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</si>
  <si>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</si>
  <si>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</si>
  <si>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</si>
  <si>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</si>
  <si>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</si>
  <si>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</si>
  <si>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</si>
  <si>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</si>
  <si>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</si>
  <si>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</si>
  <si>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</si>
  <si>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</si>
  <si>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</si>
  <si>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</si>
  <si>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</si>
  <si>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</si>
  <si>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</si>
  <si>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</si>
  <si>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</si>
  <si>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</si>
  <si>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</si>
  <si>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</si>
  <si>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</si>
  <si>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</si>
  <si>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</si>
  <si>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</si>
  <si>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</si>
  <si>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</si>
  <si>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</si>
  <si>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</si>
  <si>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</si>
  <si>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</si>
  <si>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</si>
  <si>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</si>
  <si>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</si>
  <si>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</si>
  <si>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</si>
  <si>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</si>
  <si>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</si>
  <si>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</si>
  <si>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</si>
  <si>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</si>
  <si>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</si>
  <si>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</si>
  <si>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</si>
  <si>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</si>
  <si>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</si>
  <si>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</si>
  <si>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</si>
  <si>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</si>
  <si>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</si>
  <si>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</si>
  <si>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</si>
  <si>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</si>
  <si>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</si>
  <si>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</si>
  <si>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</si>
  <si>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</si>
  <si>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</si>
  <si>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</si>
  <si>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</si>
  <si>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</si>
  <si>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</si>
  <si>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</si>
  <si>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</si>
  <si>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</si>
  <si>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</si>
  <si>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</si>
  <si>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</si>
  <si>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</si>
  <si>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</si>
  <si>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</si>
  <si>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</si>
  <si>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</si>
  <si>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</si>
  <si>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</si>
  <si>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</si>
  <si>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</si>
  <si>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</si>
  <si>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</si>
  <si>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</si>
  <si>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</si>
  <si>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</si>
  <si>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</si>
  <si>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</si>
  <si>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</si>
  <si>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</si>
  <si>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</si>
  <si>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</si>
  <si>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</si>
  <si>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</si>
  <si>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</si>
  <si>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</si>
  <si>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</si>
  <si>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</si>
  <si>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</si>
  <si>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</si>
  <si>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</si>
  <si>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</si>
  <si>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</si>
  <si>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</si>
  <si>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</si>
  <si>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</si>
  <si>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</si>
  <si>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</si>
  <si>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</si>
  <si>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</si>
  <si>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</si>
  <si>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</si>
  <si>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</si>
  <si>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</si>
  <si>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</si>
  <si>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</si>
  <si>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</si>
  <si>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</si>
  <si>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</si>
  <si>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</si>
  <si>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</si>
  <si>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</si>
  <si>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</si>
  <si>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</si>
  <si>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</si>
  <si>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</si>
  <si>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</si>
  <si>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</si>
  <si>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</si>
  <si>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</si>
  <si>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</si>
  <si>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</si>
  <si>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</si>
  <si>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</si>
  <si>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</si>
  <si>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</si>
  <si>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</si>
  <si>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</si>
  <si>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</si>
  <si>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</si>
  <si>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</si>
  <si>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</si>
  <si>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</si>
  <si>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</si>
  <si>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</si>
  <si>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</si>
  <si>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</si>
  <si>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</si>
  <si>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</si>
  <si>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</si>
  <si>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</si>
  <si>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</si>
  <si>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</si>
  <si>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</si>
  <si>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</si>
  <si>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</si>
  <si>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</si>
  <si>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</si>
  <si>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</si>
  <si>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</si>
  <si>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</si>
  <si>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</si>
  <si>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</si>
  <si>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</si>
  <si>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</si>
  <si>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</si>
  <si>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</si>
  <si>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</si>
  <si>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</si>
  <si>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</si>
  <si>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</si>
  <si>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</si>
  <si>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</si>
  <si>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</si>
  <si>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</si>
  <si>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</si>
  <si>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</si>
  <si>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</si>
  <si>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</si>
  <si>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</si>
  <si>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</si>
  <si>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</si>
  <si>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</si>
  <si>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</si>
  <si>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</si>
  <si>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</si>
  <si>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</si>
  <si>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</si>
  <si>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</si>
  <si>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</si>
  <si>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</si>
  <si>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</si>
  <si>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</si>
  <si>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</si>
  <si>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</si>
  <si>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</si>
  <si>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</si>
  <si>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</si>
  <si>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</si>
  <si>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</si>
  <si>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</si>
  <si>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</si>
  <si>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</si>
  <si>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</si>
  <si>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</si>
  <si>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</si>
  <si>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</si>
  <si>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</si>
  <si>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</si>
  <si>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</si>
  <si>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</si>
  <si>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</si>
  <si>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</si>
  <si>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</si>
  <si>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</si>
  <si>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</si>
  <si>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</si>
  <si>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</si>
  <si>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</si>
  <si>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</si>
  <si>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</si>
  <si>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</si>
  <si>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</si>
  <si>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</si>
  <si>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</si>
  <si>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</si>
  <si>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</si>
  <si>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</si>
  <si>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</si>
  <si>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</si>
  <si>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</si>
  <si>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</si>
  <si>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</si>
  <si>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</si>
  <si>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</si>
  <si>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</si>
  <si>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</si>
  <si>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</si>
  <si>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</si>
  <si>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</si>
  <si>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</si>
  <si>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</si>
  <si>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</si>
  <si>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</si>
  <si>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</si>
  <si>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</si>
  <si>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</si>
  <si>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</si>
  <si>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</si>
  <si>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</si>
  <si>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</si>
  <si>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</si>
  <si>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</si>
  <si>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</si>
  <si>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</si>
  <si>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</si>
  <si>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</si>
  <si>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</si>
  <si>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</si>
  <si>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</si>
  <si>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</si>
  <si>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</si>
  <si>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</si>
  <si>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</si>
  <si>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</si>
  <si>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</si>
  <si>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</si>
  <si>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</si>
  <si>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</si>
  <si>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</si>
  <si>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</si>
  <si>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</si>
  <si>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</si>
  <si>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</si>
  <si>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</si>
  <si>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</si>
  <si>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</si>
  <si>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</si>
  <si>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</si>
  <si>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</si>
  <si>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</si>
  <si>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</si>
  <si>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</si>
  <si>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</si>
  <si>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</si>
  <si>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</si>
  <si>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</si>
  <si>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</si>
  <si>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</si>
  <si>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</si>
  <si>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</si>
  <si>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</si>
  <si>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</si>
  <si>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</si>
  <si>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</si>
  <si>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</si>
  <si>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</si>
  <si>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</si>
  <si>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</si>
  <si>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</si>
  <si>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</si>
  <si>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</si>
  <si>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</si>
  <si>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</si>
  <si>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</si>
  <si>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</si>
  <si>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</si>
  <si>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</si>
  <si>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</si>
  <si>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</si>
  <si>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</si>
  <si>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</si>
  <si>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</si>
  <si>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</si>
  <si>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</si>
  <si>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</si>
  <si>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</si>
  <si>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</si>
  <si>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</si>
  <si>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</si>
  <si>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</si>
  <si>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</si>
  <si>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</si>
  <si>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</si>
  <si>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</si>
  <si>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</si>
  <si>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</si>
  <si>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</si>
  <si>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</si>
  <si>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</si>
  <si>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</si>
  <si>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</si>
  <si>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</si>
  <si>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</si>
  <si>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</si>
  <si>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</si>
  <si>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</si>
  <si>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</si>
  <si>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</si>
  <si>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</si>
  <si>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</si>
  <si>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</si>
  <si>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</si>
  <si>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</si>
  <si>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</si>
  <si>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</si>
  <si>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</si>
  <si>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</si>
  <si>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</si>
  <si>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</si>
  <si>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</si>
  <si>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</si>
  <si>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</si>
  <si>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</si>
  <si>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</si>
  <si>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</si>
  <si>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</si>
  <si>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</si>
  <si>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</si>
  <si>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</si>
  <si>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</si>
  <si>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</si>
  <si>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</si>
  <si>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</si>
  <si>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</si>
  <si>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</si>
  <si>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</si>
  <si>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</si>
  <si>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</si>
  <si>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</si>
  <si>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</si>
  <si>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</si>
  <si>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</si>
  <si>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</si>
  <si>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</si>
  <si>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</si>
  <si>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</si>
  <si>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</si>
  <si>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</si>
  <si>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</si>
  <si>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</si>
  <si>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</si>
  <si>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</si>
  <si>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</si>
  <si>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</si>
  <si>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</si>
  <si>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</si>
  <si>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</si>
  <si>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</si>
  <si>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</si>
  <si>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</si>
  <si>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</si>
  <si>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</si>
  <si>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</si>
  <si>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</si>
  <si>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</si>
  <si>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</si>
  <si>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</si>
  <si>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</si>
  <si>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</si>
  <si>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</si>
  <si>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</si>
  <si>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</si>
  <si>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</si>
  <si>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</si>
  <si>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</si>
  <si>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</si>
  <si>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</si>
  <si>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</si>
  <si>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</si>
  <si>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</si>
  <si>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</si>
  <si>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</si>
  <si>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</si>
  <si>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</si>
  <si>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</si>
  <si>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</si>
  <si>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</si>
  <si>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</si>
  <si>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</si>
  <si>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</si>
  <si>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</si>
  <si>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</si>
  <si>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</si>
  <si>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</si>
  <si>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</si>
  <si>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</si>
  <si>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</si>
  <si>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</si>
  <si>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</si>
  <si>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</si>
  <si>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</si>
  <si>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</si>
  <si>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</si>
  <si>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</si>
  <si>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</si>
  <si>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</si>
  <si>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</si>
  <si>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</si>
  <si>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</si>
  <si>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</si>
  <si>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</si>
  <si>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</si>
  <si>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</si>
  <si>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</si>
  <si>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</si>
  <si>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</si>
  <si>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</si>
  <si>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</si>
  <si>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</si>
  <si>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</si>
  <si>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</si>
  <si>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</si>
  <si>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</si>
  <si>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</si>
  <si>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</si>
  <si>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</si>
  <si>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</si>
  <si>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</si>
  <si>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</si>
  <si>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</si>
  <si>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</si>
  <si>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</si>
  <si>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</si>
  <si>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</si>
  <si>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</si>
  <si>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</si>
  <si>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</si>
  <si>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</si>
  <si>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</si>
  <si>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</si>
  <si>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</si>
  <si>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</si>
  <si>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</si>
  <si>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</si>
  <si>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</si>
  <si>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</si>
  <si>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</si>
  <si>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</si>
  <si>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</si>
  <si>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</si>
  <si>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</si>
  <si>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</si>
  <si>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</si>
  <si>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</si>
  <si>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</si>
  <si>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</si>
  <si>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</si>
  <si>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</si>
  <si>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</si>
  <si>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</si>
  <si>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</si>
  <si>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</si>
  <si>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</si>
  <si>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</si>
  <si>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</si>
  <si>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</si>
  <si>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</si>
  <si>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</si>
  <si>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</si>
  <si>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</si>
  <si>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</si>
  <si>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</si>
  <si>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</si>
  <si>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</si>
  <si>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</si>
  <si>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</si>
  <si>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</si>
  <si>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</si>
  <si>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</si>
  <si>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</si>
  <si>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</si>
  <si>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</si>
  <si>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</si>
  <si>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</si>
  <si>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</si>
  <si>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</si>
  <si>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</si>
  <si>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</si>
  <si>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</si>
  <si>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</si>
  <si>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</si>
  <si>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</si>
  <si>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</si>
  <si>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</si>
  <si>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</si>
  <si>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</si>
  <si>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</si>
  <si>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</si>
  <si>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</si>
  <si>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</si>
  <si>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</si>
  <si>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</si>
  <si>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</si>
  <si>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</si>
  <si>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</si>
  <si>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</si>
  <si>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</si>
  <si>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</si>
  <si>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</si>
  <si>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</si>
  <si>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</si>
  <si>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</si>
  <si>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</si>
  <si>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</si>
  <si>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</si>
  <si>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</si>
  <si>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</si>
  <si>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</si>
  <si>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</si>
  <si>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</si>
  <si>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</si>
  <si>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</si>
  <si>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</si>
  <si>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</si>
  <si>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</si>
  <si>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</si>
  <si>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</si>
  <si>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</si>
  <si>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</si>
  <si>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</si>
  <si>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</si>
  <si>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</si>
  <si>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</si>
  <si>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</si>
  <si>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</si>
  <si>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</si>
  <si>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</si>
  <si>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</si>
  <si>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</si>
  <si>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</si>
  <si>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</si>
  <si>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</si>
  <si>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</si>
  <si>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</si>
  <si>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</si>
  <si>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</si>
  <si>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</si>
  <si>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</si>
  <si>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</si>
  <si>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</si>
  <si>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</si>
  <si>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</si>
  <si>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</si>
  <si>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</si>
  <si>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</si>
  <si>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</si>
  <si>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</si>
  <si>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</si>
  <si>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</si>
  <si>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</si>
  <si>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</si>
  <si>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</si>
  <si>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</si>
  <si>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</si>
  <si>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</si>
  <si>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</si>
  <si>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</si>
  <si>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</si>
  <si>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</si>
  <si>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</si>
  <si>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</si>
  <si>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</si>
  <si>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</si>
  <si>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</si>
  <si>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</si>
  <si>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</si>
  <si>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</si>
  <si>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</si>
  <si>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</si>
  <si>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</si>
  <si>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</si>
  <si>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</si>
  <si>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</si>
  <si>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</si>
  <si>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</si>
  <si>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</si>
  <si>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</si>
  <si>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</si>
  <si>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</si>
  <si>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</si>
  <si>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</si>
  <si>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</si>
  <si>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</si>
  <si>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</si>
  <si>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</si>
  <si>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</si>
  <si>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</si>
  <si>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</si>
  <si>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</si>
  <si>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</si>
  <si>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</si>
  <si>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</si>
  <si>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</si>
  <si>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</si>
  <si>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</si>
  <si>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</si>
  <si>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</si>
  <si>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</si>
  <si>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</si>
  <si>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</si>
  <si>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</si>
  <si>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</si>
  <si>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</si>
  <si>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</si>
  <si>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</si>
  <si>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</si>
  <si>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</si>
  <si>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</si>
  <si>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</si>
  <si>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</si>
  <si>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</si>
  <si>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</si>
  <si>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</si>
  <si>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</si>
  <si>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</si>
  <si>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</si>
  <si>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</si>
  <si>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</si>
  <si>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</si>
  <si>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</si>
  <si>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</si>
  <si>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</si>
  <si>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</si>
  <si>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</si>
  <si>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</si>
  <si>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</si>
  <si>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</si>
  <si>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</si>
  <si>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</si>
  <si>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</si>
  <si>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</si>
  <si>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</si>
  <si>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</si>
  <si>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</si>
  <si>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</si>
  <si>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</si>
  <si>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</si>
  <si>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</si>
  <si>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</si>
  <si>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</si>
  <si>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</si>
  <si>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</si>
  <si>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</si>
  <si>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</si>
  <si>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</si>
  <si>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</si>
  <si>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</si>
  <si>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</si>
  <si>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</si>
  <si>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</si>
  <si>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</si>
  <si>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</si>
  <si>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</si>
  <si>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</si>
  <si>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</si>
  <si>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</si>
  <si>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</si>
  <si>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</si>
  <si>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</si>
  <si>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</si>
  <si>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</si>
  <si>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</si>
  <si>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</si>
  <si>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</si>
  <si>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</si>
  <si>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</si>
  <si>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</si>
  <si>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</si>
  <si>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</si>
  <si>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</si>
  <si>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</si>
  <si>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</si>
  <si>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</si>
  <si>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</si>
  <si>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</si>
  <si>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</si>
  <si>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</si>
  <si>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</si>
  <si>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</si>
  <si>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</si>
  <si>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</si>
  <si>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</si>
  <si>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</si>
  <si>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</si>
  <si>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</si>
  <si>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</si>
  <si>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</si>
  <si>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</si>
  <si>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</si>
  <si>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</si>
  <si>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</si>
  <si>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</si>
  <si>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</si>
  <si>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</si>
  <si>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</si>
  <si>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</si>
  <si>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</si>
  <si>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</si>
  <si>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</si>
  <si>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</si>
  <si>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</si>
  <si>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</si>
  <si>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</si>
  <si>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</si>
  <si>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</si>
  <si>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</si>
  <si>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</si>
  <si>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</si>
  <si>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</si>
  <si>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</si>
  <si>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</si>
  <si>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</si>
  <si>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</si>
  <si>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</si>
  <si>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</si>
  <si>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</si>
  <si>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</si>
  <si>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</si>
  <si>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</si>
  <si>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</si>
  <si>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</si>
  <si>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</si>
  <si>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</si>
  <si>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</si>
  <si>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</si>
  <si>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</si>
  <si>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</si>
  <si>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</si>
  <si>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</si>
  <si>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</si>
  <si>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</si>
  <si>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</si>
  <si>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</si>
  <si>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</si>
  <si>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</si>
  <si>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</si>
  <si>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</si>
  <si>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</si>
  <si>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</si>
  <si>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</si>
  <si>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</si>
  <si>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</si>
  <si>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</si>
  <si>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</si>
  <si>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</si>
  <si>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</si>
  <si>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</si>
  <si>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</si>
  <si>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</si>
  <si>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</si>
  <si>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</si>
  <si>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</si>
  <si>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</si>
  <si>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</si>
  <si>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</si>
  <si>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</si>
  <si>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</si>
  <si>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</si>
  <si>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</si>
  <si>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</si>
  <si>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</si>
  <si>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</si>
  <si>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</si>
  <si>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</si>
  <si>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</si>
  <si>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</si>
  <si>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</si>
  <si>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</si>
  <si>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</si>
  <si>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</si>
  <si>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</si>
  <si>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</si>
  <si>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</si>
  <si>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</si>
  <si>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</si>
  <si>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</si>
  <si>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</si>
  <si>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</si>
  <si>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</si>
  <si>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</si>
  <si>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</si>
  <si>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</si>
  <si>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</si>
  <si>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</si>
  <si>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</si>
  <si>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</si>
  <si>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</si>
  <si>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</si>
  <si>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</si>
  <si>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</si>
  <si>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</si>
  <si>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</si>
  <si>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</si>
  <si>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</si>
  <si>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</si>
  <si>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</si>
  <si>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</si>
  <si>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</si>
  <si>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</si>
  <si>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</si>
  <si>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</si>
  <si>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</si>
  <si>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</si>
  <si>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</si>
  <si>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</si>
  <si>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</si>
  <si>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</si>
  <si>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</si>
  <si>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</si>
  <si>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</si>
  <si>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</si>
  <si>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</si>
  <si>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</si>
  <si>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</si>
  <si>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</si>
  <si>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</si>
  <si>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</si>
  <si>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</si>
  <si>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</si>
  <si>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</si>
  <si>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</si>
  <si>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</si>
  <si>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</si>
  <si>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</si>
  <si>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</si>
  <si>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</si>
  <si>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</si>
  <si>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</si>
  <si>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</si>
  <si>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</si>
  <si>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</si>
  <si>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</si>
  <si>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</si>
  <si>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</si>
  <si>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</si>
  <si>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</si>
  <si>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</si>
  <si>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</si>
  <si>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</si>
  <si>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</si>
  <si>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</si>
  <si>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</si>
  <si>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</si>
  <si>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</si>
  <si>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</si>
  <si>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</si>
  <si>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</si>
  <si>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</si>
  <si>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</si>
  <si>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</si>
  <si>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</si>
  <si>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</si>
  <si>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</si>
  <si>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</si>
  <si>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</si>
  <si>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</si>
  <si>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</si>
  <si>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</si>
  <si>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</si>
  <si>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</si>
  <si>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</si>
  <si>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</si>
  <si>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</si>
  <si>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</si>
  <si>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</si>
  <si>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</si>
  <si>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</si>
  <si>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</si>
  <si>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</si>
  <si>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</si>
  <si>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</si>
  <si>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</si>
  <si>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</si>
  <si>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</si>
  <si>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</si>
  <si>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</si>
  <si>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</si>
  <si>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</si>
  <si>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</si>
  <si>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</si>
  <si>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</si>
  <si>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</si>
  <si>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</si>
  <si>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</si>
  <si>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</si>
  <si>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</si>
  <si>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</si>
  <si>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</si>
  <si>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</si>
  <si>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</si>
  <si>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</si>
  <si>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</si>
  <si>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</si>
  <si>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</si>
  <si>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</si>
  <si>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</si>
  <si>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</si>
  <si>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</si>
  <si>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</si>
  <si>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</si>
  <si>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</si>
  <si>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</si>
  <si>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</si>
  <si>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</si>
  <si>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</si>
  <si>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</si>
  <si>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</si>
  <si>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</si>
  <si>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</si>
  <si>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</si>
  <si>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</si>
  <si>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</si>
  <si>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</si>
  <si>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</si>
  <si>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</si>
  <si>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</si>
  <si>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</si>
  <si>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</si>
  <si>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</si>
  <si>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</si>
  <si>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</si>
  <si>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</si>
  <si>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</si>
  <si>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</si>
  <si>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</si>
  <si>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</si>
  <si>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</si>
  <si>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</si>
  <si>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</si>
  <si>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</si>
  <si>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</si>
  <si>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</si>
  <si>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</si>
  <si>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</si>
  <si>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</si>
  <si>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</si>
  <si>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</si>
  <si>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</si>
  <si>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</si>
  <si>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</si>
  <si>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</si>
  <si>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</si>
  <si>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</si>
  <si>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</si>
  <si>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</si>
  <si>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</si>
  <si>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</si>
  <si>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</si>
  <si>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</si>
  <si>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</si>
  <si>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</si>
  <si>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</si>
  <si>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</si>
  <si>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</si>
  <si>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</si>
  <si>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</si>
  <si>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</si>
  <si>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</si>
  <si>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</si>
  <si>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</si>
  <si>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</si>
  <si>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</si>
  <si>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</si>
  <si>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</si>
  <si>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</si>
  <si>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</si>
  <si>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</si>
  <si>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</si>
  <si>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</si>
  <si>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</si>
  <si>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</si>
  <si>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</si>
  <si>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</si>
  <si>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</si>
  <si>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</si>
  <si>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</si>
  <si>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</si>
  <si>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</si>
  <si>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</si>
  <si>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</si>
  <si>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</si>
  <si>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</si>
  <si>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</si>
  <si>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</si>
  <si>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</si>
  <si>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</si>
  <si>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</si>
  <si>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</si>
  <si>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</si>
  <si>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</si>
  <si>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</si>
  <si>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</si>
  <si>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</si>
  <si>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</si>
  <si>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</si>
  <si>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</si>
  <si>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</si>
  <si>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</si>
  <si>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</si>
  <si>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</si>
  <si>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</si>
  <si>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</si>
  <si>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</si>
  <si>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</si>
  <si>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</si>
  <si>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</si>
  <si>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</si>
  <si>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</si>
  <si>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</si>
  <si>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</si>
  <si>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</si>
  <si>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</si>
  <si>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</si>
  <si>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</si>
  <si>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</si>
  <si>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</si>
  <si>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</si>
  <si>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</si>
  <si>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</si>
  <si>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</si>
  <si>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</si>
  <si>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</si>
  <si>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</si>
  <si>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</si>
  <si>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</si>
  <si>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</si>
  <si>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</si>
  <si>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</si>
  <si>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</si>
  <si>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</si>
  <si>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</si>
  <si>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</si>
  <si>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</si>
  <si>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</si>
  <si>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</si>
  <si>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</si>
  <si>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</si>
  <si>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</si>
  <si>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</si>
  <si>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</si>
  <si>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</si>
  <si>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</si>
  <si>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</si>
  <si>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</si>
  <si>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</si>
  <si>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</si>
  <si>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</si>
  <si>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</si>
  <si>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</si>
  <si>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</si>
  <si>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</si>
  <si>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</si>
  <si>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</si>
  <si>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</si>
  <si>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</si>
  <si>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</si>
  <si>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</si>
  <si>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</si>
  <si>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</si>
  <si>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</si>
  <si>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</si>
  <si>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</si>
  <si>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</si>
  <si>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</si>
  <si>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</si>
  <si>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</si>
  <si>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</si>
  <si>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</si>
  <si>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</si>
  <si>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</si>
  <si>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</si>
  <si>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</si>
  <si>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</si>
  <si>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</si>
  <si>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</si>
  <si>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</si>
  <si>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</si>
  <si>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</si>
  <si>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</si>
  <si>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</si>
  <si>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</si>
  <si>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</si>
  <si>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</si>
  <si>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</si>
  <si>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</si>
  <si>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</si>
  <si>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</si>
  <si>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</si>
  <si>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</si>
  <si>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</si>
  <si>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</si>
  <si>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</si>
  <si>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</si>
  <si>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</si>
  <si>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</si>
  <si>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</si>
  <si>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</si>
  <si>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</si>
  <si>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</si>
  <si>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</si>
  <si>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</si>
  <si>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</si>
  <si>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</si>
  <si>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</si>
  <si>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</si>
  <si>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</si>
  <si>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</si>
  <si>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</si>
  <si>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</si>
  <si>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</si>
  <si>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</si>
  <si>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</si>
  <si>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</si>
  <si>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</si>
  <si>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</si>
  <si>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</si>
  <si>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</si>
  <si>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</si>
  <si>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</si>
  <si>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</si>
  <si>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</si>
  <si>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</si>
  <si>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</si>
  <si>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</si>
  <si>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</si>
  <si>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</si>
  <si>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</si>
  <si>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</si>
  <si>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</si>
  <si>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</si>
  <si>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</si>
  <si>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</si>
  <si>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</si>
  <si>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</si>
  <si>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</si>
  <si>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</si>
  <si>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</si>
  <si>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</si>
  <si>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</si>
  <si>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</si>
  <si>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</si>
  <si>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</si>
  <si>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</si>
  <si>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</si>
  <si>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</si>
  <si>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</si>
  <si>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</si>
  <si>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</si>
  <si>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</si>
  <si>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</si>
  <si>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</si>
  <si>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</si>
  <si>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</si>
  <si>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</si>
  <si>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</si>
  <si>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</si>
  <si>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</si>
  <si>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</si>
  <si>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</si>
  <si>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</si>
  <si>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</si>
  <si>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</si>
  <si>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</si>
  <si>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</si>
  <si>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</si>
  <si>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</si>
  <si>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</si>
  <si>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</si>
  <si>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</si>
  <si>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</si>
  <si>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</si>
  <si>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</si>
  <si>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</si>
  <si>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</si>
  <si>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</si>
  <si>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</si>
  <si>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</si>
  <si>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</si>
  <si>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</si>
  <si>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</si>
  <si>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</si>
  <si>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</si>
  <si>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</si>
  <si>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</si>
  <si>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</si>
  <si>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</si>
  <si>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</si>
  <si>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</si>
  <si>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</si>
  <si>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</si>
  <si>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</si>
  <si>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</si>
  <si>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</si>
  <si>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</si>
  <si>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</si>
  <si>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</si>
  <si>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</si>
  <si>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</si>
  <si>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</si>
  <si>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</si>
  <si>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</si>
  <si>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</si>
  <si>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</si>
  <si>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</si>
  <si>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</si>
  <si>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</si>
  <si>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</si>
  <si>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</si>
  <si>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</si>
  <si>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</si>
  <si>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</si>
  <si>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</si>
  <si>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</si>
  <si>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</si>
  <si>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</si>
  <si>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</si>
  <si>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</si>
  <si>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</si>
  <si>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</si>
  <si>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</si>
  <si>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</si>
  <si>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</si>
  <si>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</si>
  <si>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</si>
  <si>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</si>
  <si>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</si>
  <si>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</si>
  <si>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</si>
  <si>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</si>
  <si>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</si>
  <si>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</si>
  <si>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</si>
  <si>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</si>
  <si>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</si>
  <si>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</si>
  <si>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</si>
  <si>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</si>
  <si>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</si>
  <si>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</si>
  <si>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</si>
  <si>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</si>
  <si>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</si>
  <si>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</si>
  <si>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</si>
  <si>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</si>
  <si>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</si>
  <si>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</si>
  <si>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</si>
  <si>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</si>
  <si>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</si>
  <si>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</si>
  <si>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</si>
  <si>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</si>
  <si>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</si>
  <si>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</si>
  <si>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</si>
  <si>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</si>
  <si>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</si>
  <si>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</si>
  <si>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</si>
  <si>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</si>
  <si>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</si>
  <si>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</si>
  <si>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</si>
  <si>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</si>
  <si>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</si>
  <si>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</si>
  <si>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</si>
  <si>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</si>
  <si>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</si>
  <si>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</si>
  <si>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</si>
  <si>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</si>
  <si>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</si>
  <si>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</si>
  <si>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</si>
  <si>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</si>
  <si>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</si>
  <si>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</si>
  <si>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</si>
  <si>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</si>
  <si>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</si>
  <si>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</si>
  <si>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</si>
  <si>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</si>
  <si>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</si>
  <si>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</si>
  <si>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</si>
  <si>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</si>
  <si>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</si>
  <si>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</si>
  <si>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</si>
  <si>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</si>
  <si>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</si>
  <si>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</si>
  <si>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</si>
  <si>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</si>
  <si>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</si>
  <si>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</si>
  <si>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</si>
  <si>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</si>
  <si>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</si>
  <si>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</si>
  <si>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</si>
  <si>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</si>
  <si>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</si>
  <si>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</si>
  <si>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</si>
  <si>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</si>
  <si>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</si>
  <si>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</si>
  <si>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</si>
  <si>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</si>
  <si>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</si>
  <si>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</si>
  <si>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</si>
  <si>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</si>
  <si>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</si>
  <si>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</si>
  <si>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</si>
  <si>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</si>
  <si>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</si>
  <si>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</si>
  <si>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</si>
  <si>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</si>
  <si>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</si>
  <si>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</si>
  <si>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</si>
  <si>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</si>
  <si>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</si>
  <si>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</si>
  <si>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</si>
  <si>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</si>
  <si>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</si>
  <si>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</si>
  <si>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</si>
  <si>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</si>
  <si>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</si>
  <si>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</si>
  <si>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</si>
  <si>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</si>
  <si>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</si>
  <si>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</si>
  <si>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</si>
  <si>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</si>
  <si>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</si>
  <si>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</si>
  <si>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</si>
  <si>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</si>
  <si>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</si>
  <si>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</si>
  <si>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</si>
  <si>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</si>
  <si>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</si>
  <si>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</si>
  <si>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</si>
  <si>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</si>
  <si>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</si>
  <si>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</si>
  <si>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</si>
  <si>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</si>
  <si>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</si>
  <si>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</si>
  <si>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</si>
  <si>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</si>
  <si>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</si>
  <si>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</si>
  <si>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</si>
  <si>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</si>
  <si>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</si>
  <si>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</si>
  <si>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</si>
  <si>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</si>
  <si>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</si>
  <si>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</si>
  <si>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</si>
  <si>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</si>
  <si>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</si>
  <si>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</si>
  <si>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</si>
  <si>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</si>
  <si>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</si>
  <si>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</si>
  <si>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</si>
  <si>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</si>
  <si>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</si>
  <si>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</si>
  <si>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</si>
  <si>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</si>
  <si>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</si>
  <si>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</si>
  <si>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</si>
  <si>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</si>
  <si>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</si>
  <si>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</si>
  <si>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</si>
  <si>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</si>
  <si>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</si>
  <si>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</si>
  <si>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</si>
  <si>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</si>
  <si>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</si>
  <si>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</si>
  <si>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</si>
  <si>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</si>
  <si>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</si>
  <si>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</si>
  <si>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</si>
  <si>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</si>
  <si>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</si>
  <si>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</si>
  <si>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</si>
  <si>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</si>
  <si>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</si>
  <si>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</si>
  <si>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</si>
  <si>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</si>
  <si>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</si>
  <si>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</si>
  <si>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</si>
  <si>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</si>
  <si>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</si>
  <si>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</si>
  <si>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</si>
  <si>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</si>
  <si>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</si>
  <si>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</si>
  <si>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</si>
  <si>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</si>
  <si>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</si>
  <si>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</si>
  <si>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</si>
  <si>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</si>
  <si>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</si>
  <si>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</si>
  <si>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</si>
  <si>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</si>
  <si>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</si>
  <si>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</si>
  <si>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</si>
  <si>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</si>
  <si>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</si>
  <si>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</si>
  <si>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</si>
  <si>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</si>
  <si>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</si>
  <si>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</si>
  <si>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</si>
  <si>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</si>
  <si>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</si>
  <si>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</si>
  <si>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</si>
  <si>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</si>
  <si>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</si>
  <si>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</si>
  <si>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</si>
  <si>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</si>
  <si>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</si>
  <si>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</si>
  <si>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</si>
  <si>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</si>
  <si>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</si>
  <si>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</si>
  <si>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</si>
  <si>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</si>
  <si>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</si>
  <si>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</si>
  <si>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</si>
  <si>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</si>
  <si>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</si>
  <si>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</si>
  <si>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</si>
  <si>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</si>
  <si>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</si>
  <si>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</si>
  <si>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</si>
  <si>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</si>
  <si>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</si>
  <si>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</si>
  <si>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</si>
  <si>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</si>
  <si>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</si>
  <si>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</si>
  <si>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</si>
  <si>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</si>
  <si>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</si>
  <si>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</si>
  <si>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</si>
  <si>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</si>
  <si>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</si>
  <si>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</si>
  <si>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</si>
  <si>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</si>
  <si>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</si>
  <si>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</si>
  <si>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</si>
  <si>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</si>
  <si>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</si>
  <si>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</si>
  <si>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</si>
  <si>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</si>
  <si>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</si>
  <si>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</si>
  <si>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</si>
  <si>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</si>
  <si>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</si>
  <si>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</si>
  <si>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</si>
  <si>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</si>
  <si>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</si>
  <si>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</si>
  <si>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</si>
  <si>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</si>
  <si>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</si>
  <si>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</si>
  <si>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</si>
  <si>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</si>
  <si>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</si>
  <si>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</si>
  <si>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</si>
  <si>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</si>
  <si>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</si>
  <si>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</si>
  <si>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</si>
  <si>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</si>
  <si>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</si>
  <si>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</si>
  <si>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</si>
  <si>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</si>
  <si>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</si>
  <si>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</si>
  <si>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</si>
  <si>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</si>
  <si>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</si>
  <si>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</si>
  <si>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</si>
  <si>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</si>
  <si>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</si>
  <si>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</si>
  <si>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</si>
  <si>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</si>
  <si>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</si>
  <si>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</si>
  <si>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</si>
  <si>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</si>
  <si>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</si>
  <si>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</si>
  <si>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</si>
  <si>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</si>
  <si>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</si>
  <si>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</si>
  <si>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</si>
  <si>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</si>
  <si>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</si>
  <si>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</si>
  <si>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</si>
  <si>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</si>
  <si>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</si>
  <si>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</si>
  <si>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</si>
  <si>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</si>
  <si>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</si>
  <si>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</si>
  <si>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</si>
  <si>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</si>
  <si>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</si>
  <si>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</si>
  <si>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</si>
  <si>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</si>
  <si>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</si>
  <si>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</si>
  <si>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</si>
  <si>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</si>
  <si>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</si>
  <si>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</si>
  <si>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</si>
  <si>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</si>
  <si>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</si>
  <si>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</si>
  <si>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</si>
  <si>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</si>
  <si>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</si>
  <si>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</si>
  <si>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</si>
  <si>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</si>
  <si>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</si>
  <si>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</si>
  <si>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</si>
  <si>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</si>
  <si>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</si>
  <si>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</si>
  <si>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</si>
  <si>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</si>
  <si>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</si>
  <si>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</si>
  <si>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</si>
  <si>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</si>
  <si>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</si>
  <si>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</si>
  <si>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</si>
  <si>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</si>
  <si>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</si>
  <si>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</si>
  <si>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</si>
  <si>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</si>
  <si>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</si>
  <si>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</si>
  <si>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</si>
  <si>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</si>
  <si>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</si>
  <si>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</si>
  <si>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</si>
  <si>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</si>
  <si>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</si>
  <si>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</si>
  <si>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</si>
  <si>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</si>
  <si>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</si>
  <si>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</si>
  <si>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</si>
  <si>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</si>
  <si>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</si>
  <si>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</si>
  <si>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</si>
  <si>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</si>
  <si>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</si>
  <si>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</si>
  <si>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</si>
  <si>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</si>
  <si>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</si>
  <si>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</si>
  <si>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</si>
  <si>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</si>
  <si>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</si>
  <si>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</si>
  <si>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</si>
  <si>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</si>
  <si>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</si>
  <si>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</si>
  <si>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</si>
  <si>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</si>
  <si>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</si>
  <si>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</si>
  <si>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</si>
  <si>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</si>
  <si>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</si>
  <si>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</si>
  <si>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</si>
  <si>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</si>
  <si>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</si>
  <si>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</si>
  <si>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</si>
  <si>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</si>
  <si>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</si>
  <si>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</si>
  <si>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</si>
  <si>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</si>
  <si>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</si>
  <si>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</si>
  <si>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</si>
  <si>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</si>
  <si>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</si>
  <si>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</si>
  <si>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</si>
  <si>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</si>
  <si>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</si>
  <si>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</si>
  <si>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</si>
  <si>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</si>
  <si>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</si>
  <si>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</si>
  <si>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</si>
  <si>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</si>
  <si>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</si>
  <si>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</si>
  <si>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</si>
  <si>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</si>
  <si>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</si>
  <si>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</si>
  <si>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</si>
  <si>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</si>
  <si>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</si>
  <si>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</si>
  <si>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</si>
  <si>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</si>
  <si>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</si>
  <si>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</si>
  <si>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</si>
  <si>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</si>
  <si>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</si>
  <si>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</si>
  <si>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</si>
  <si>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</si>
  <si>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</si>
  <si>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</si>
  <si>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</si>
  <si>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</si>
  <si>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</si>
  <si>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</si>
  <si>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</si>
  <si>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</si>
  <si>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</si>
  <si>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</si>
  <si>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</si>
  <si>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</si>
  <si>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</si>
  <si>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</si>
  <si>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</si>
  <si>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</si>
  <si>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</si>
  <si>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</si>
  <si>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</si>
  <si>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</si>
  <si>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</si>
  <si>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</si>
  <si>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</si>
  <si>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</si>
  <si>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</si>
  <si>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</si>
  <si>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</si>
  <si>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</si>
  <si>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</si>
  <si>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</si>
  <si>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</si>
  <si>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</si>
  <si>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</si>
  <si>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</si>
  <si>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</si>
  <si>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</si>
  <si>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</si>
  <si>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</si>
  <si>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</si>
  <si>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</si>
  <si>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</si>
  <si>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</si>
  <si>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</si>
  <si>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</si>
  <si>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</si>
  <si>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</si>
  <si>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</si>
  <si>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</si>
  <si>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</si>
  <si>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</si>
  <si>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</si>
  <si>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</si>
  <si>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</si>
  <si>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</si>
  <si>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</si>
  <si>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</si>
  <si>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</si>
  <si>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</si>
  <si>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</si>
  <si>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</si>
  <si>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</si>
  <si>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</si>
  <si>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</si>
  <si>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</si>
  <si>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</si>
  <si>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</si>
  <si>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</si>
  <si>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</si>
  <si>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</si>
  <si>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</si>
  <si>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</si>
  <si>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</si>
  <si>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</si>
  <si>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</si>
  <si>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</si>
  <si>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</si>
  <si>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</si>
  <si>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</si>
  <si>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</si>
  <si>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</si>
  <si>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</si>
  <si>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</si>
  <si>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</si>
  <si>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</si>
  <si>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</si>
  <si>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</si>
  <si>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</si>
  <si>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</si>
  <si>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</si>
  <si>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</si>
  <si>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</si>
  <si>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</si>
  <si>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</si>
  <si>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</si>
  <si>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</si>
  <si>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</si>
  <si>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</si>
  <si>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</si>
  <si>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</si>
  <si>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</si>
  <si>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</si>
  <si>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</si>
  <si>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</si>
  <si>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</si>
  <si>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</si>
  <si>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</si>
  <si>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</si>
  <si>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</si>
  <si>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</si>
  <si>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</si>
  <si>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</si>
  <si>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</si>
  <si>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</si>
  <si>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</si>
  <si>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</si>
  <si>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</si>
  <si>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</si>
  <si>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</si>
  <si>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</si>
  <si>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</si>
  <si>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</si>
  <si>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</si>
  <si>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</si>
  <si>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</si>
  <si>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</si>
  <si>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</si>
  <si>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</si>
  <si>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</si>
  <si>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</si>
  <si>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</si>
  <si>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</si>
  <si>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</si>
  <si>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</si>
  <si>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</si>
  <si>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</si>
  <si>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</si>
  <si>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</si>
  <si>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</si>
  <si>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</si>
  <si>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</si>
  <si>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</si>
  <si>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</si>
  <si>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</si>
  <si>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</si>
  <si>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</si>
  <si>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</si>
  <si>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</si>
  <si>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</si>
  <si>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</si>
  <si>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</si>
  <si>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</si>
  <si>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</si>
  <si>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</si>
  <si>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</si>
  <si>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</si>
  <si>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</si>
  <si>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</si>
  <si>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</si>
  <si>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</si>
  <si>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</si>
  <si>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</si>
  <si>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</si>
  <si>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</si>
  <si>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</si>
  <si>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</si>
  <si>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</si>
  <si>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</si>
  <si>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</si>
  <si>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</si>
  <si>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</si>
  <si>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</si>
  <si>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</si>
  <si>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</si>
  <si>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</si>
  <si>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</si>
  <si>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</si>
  <si>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</si>
  <si>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</si>
  <si>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</si>
  <si>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</si>
  <si>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</si>
  <si>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</si>
  <si>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</si>
  <si>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</si>
  <si>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</si>
  <si>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</si>
  <si>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</si>
  <si>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</si>
  <si>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</si>
  <si>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</si>
  <si>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</si>
  <si>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</si>
  <si>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</si>
  <si>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</si>
  <si>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</si>
  <si>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</si>
  <si>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</si>
  <si>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</si>
  <si>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</si>
  <si>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</si>
  <si>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</si>
  <si>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</si>
  <si>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</si>
  <si>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</si>
  <si>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</si>
  <si>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</si>
  <si>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</si>
  <si>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</si>
  <si>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</si>
  <si>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</si>
  <si>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</si>
  <si>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</si>
  <si>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</si>
  <si>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</si>
  <si>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</si>
  <si>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</si>
  <si>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</si>
  <si>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</si>
  <si>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</si>
  <si>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</si>
  <si>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</si>
  <si>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</si>
  <si>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</si>
  <si>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</si>
  <si>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</si>
  <si>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</si>
  <si>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</si>
  <si>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</si>
  <si>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</si>
  <si>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</si>
  <si>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</si>
  <si>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</si>
  <si>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</si>
  <si>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</si>
  <si>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</si>
  <si>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</si>
  <si>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</si>
  <si>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</si>
  <si>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</si>
  <si>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</si>
  <si>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</si>
  <si>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</si>
  <si>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</si>
  <si>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</si>
  <si>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</si>
  <si>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</si>
  <si>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</si>
  <si>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</si>
  <si>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</si>
  <si>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</si>
  <si>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</si>
  <si>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</si>
  <si>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</si>
  <si>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</si>
  <si>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</si>
  <si>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</si>
  <si>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</si>
  <si>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</si>
  <si>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</si>
  <si>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</si>
  <si>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</si>
  <si>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</si>
  <si>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</si>
  <si>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</si>
  <si>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</si>
  <si>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</si>
  <si>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</si>
  <si>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</si>
  <si>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</si>
  <si>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</si>
  <si>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</si>
  <si>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</si>
  <si>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</si>
  <si>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</si>
  <si>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</si>
  <si>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</si>
  <si>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</si>
  <si>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</si>
  <si>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</si>
  <si>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</si>
  <si>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</si>
  <si>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</si>
  <si>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</si>
  <si>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</si>
  <si>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</si>
  <si>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</si>
  <si>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</si>
  <si>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</si>
  <si>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</si>
  <si>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</si>
  <si>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</si>
  <si>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</si>
  <si>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</si>
  <si>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</si>
  <si>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</si>
  <si>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</si>
  <si>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</si>
  <si>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</si>
  <si>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</si>
  <si>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</si>
  <si>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</si>
  <si>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</si>
  <si>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</si>
  <si>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</si>
  <si>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</si>
  <si>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</si>
  <si>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</si>
  <si>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</si>
  <si>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</si>
  <si>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</si>
  <si>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</si>
  <si>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</si>
  <si>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</si>
  <si>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</si>
  <si>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</si>
  <si>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</si>
  <si>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</si>
  <si>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</si>
  <si>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</si>
  <si>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</si>
  <si>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</si>
  <si>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</si>
  <si>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</si>
  <si>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</si>
  <si>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</si>
  <si>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</si>
  <si>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</si>
  <si>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</si>
  <si>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</si>
  <si>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</si>
  <si>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</si>
  <si>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</si>
  <si>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</si>
  <si>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</si>
  <si>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</si>
  <si>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</si>
  <si>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</si>
  <si>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</si>
  <si>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</si>
  <si>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</si>
  <si>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</si>
  <si>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</si>
  <si>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</si>
  <si>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</si>
  <si>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</si>
  <si>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</si>
  <si>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</si>
  <si>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</si>
  <si>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</si>
  <si>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</si>
  <si>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</si>
  <si>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</si>
  <si>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</si>
  <si>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</si>
  <si>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</si>
  <si>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</si>
  <si>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</si>
  <si>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</si>
  <si>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</si>
  <si>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</si>
  <si>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</si>
  <si>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</si>
  <si>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</si>
  <si>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</si>
  <si>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</si>
  <si>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</si>
  <si>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</si>
  <si>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</si>
  <si>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</si>
  <si>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</si>
  <si>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</si>
  <si>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</si>
  <si>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</si>
  <si>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</si>
  <si>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</si>
  <si>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</si>
  <si>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</si>
  <si>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</si>
  <si>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</si>
  <si>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</si>
  <si>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</si>
  <si>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</si>
  <si>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</si>
  <si>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</si>
  <si>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</si>
  <si>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</si>
  <si>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</si>
  <si>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</si>
  <si>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</si>
  <si>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</si>
  <si>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</si>
  <si>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</si>
  <si>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</si>
  <si>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</si>
  <si>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</si>
  <si>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</si>
  <si>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</si>
  <si>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</si>
  <si>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</si>
  <si>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</si>
  <si>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</si>
  <si>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</si>
  <si>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</si>
  <si>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</si>
  <si>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</si>
  <si>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</si>
  <si>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</si>
  <si>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</si>
  <si>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</si>
  <si>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</si>
  <si>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</si>
  <si>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</si>
  <si>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</si>
  <si>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</si>
  <si>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</si>
  <si>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</si>
  <si>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</si>
  <si>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</si>
  <si>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</si>
  <si>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</si>
  <si>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</si>
  <si>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</si>
  <si>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</si>
  <si>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</si>
  <si>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</si>
  <si>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</si>
  <si>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</si>
  <si>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</si>
  <si>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</si>
  <si>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</si>
  <si>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</si>
  <si>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</si>
  <si>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</si>
  <si>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</si>
  <si>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</si>
  <si>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</si>
  <si>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</si>
  <si>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</si>
  <si>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</si>
  <si>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</si>
  <si>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</si>
  <si>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</si>
  <si>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</si>
  <si>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</si>
  <si>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</si>
  <si>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</si>
  <si>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</si>
  <si>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</si>
  <si>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</si>
  <si>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</si>
  <si>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</si>
  <si>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</si>
  <si>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</si>
  <si>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</si>
  <si>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</si>
  <si>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</si>
  <si>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</si>
  <si>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</si>
  <si>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</si>
  <si>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</si>
  <si>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</si>
  <si>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</si>
  <si>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</si>
  <si>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</si>
  <si>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</si>
  <si>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</si>
  <si>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</si>
  <si>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</si>
  <si>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</si>
  <si>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</si>
  <si>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</si>
  <si>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</si>
  <si>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</si>
  <si>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</si>
  <si>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</si>
  <si>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</si>
  <si>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</si>
  <si>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</si>
  <si>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</si>
  <si>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</si>
  <si>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</si>
  <si>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</si>
  <si>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</si>
  <si>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</si>
  <si>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</si>
  <si>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</si>
  <si>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</si>
  <si>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</si>
  <si>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</si>
  <si>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</si>
  <si>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</si>
  <si>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</si>
  <si>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</si>
  <si>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</si>
  <si>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</si>
  <si>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</si>
  <si>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</si>
  <si>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</si>
  <si>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</si>
  <si>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</si>
  <si>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</si>
  <si>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</si>
  <si>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</si>
  <si>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</si>
  <si>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</si>
  <si>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</si>
  <si>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</si>
  <si>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</si>
  <si>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</si>
  <si>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</si>
  <si>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</si>
  <si>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</si>
  <si>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</si>
  <si>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</si>
  <si>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</si>
  <si>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</si>
  <si>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</si>
  <si>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</si>
  <si>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</si>
  <si>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</si>
  <si>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</si>
  <si>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</si>
  <si>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</si>
  <si>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</si>
  <si>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</si>
  <si>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</si>
  <si>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</si>
  <si>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</si>
  <si>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</si>
  <si>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</si>
  <si>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</si>
  <si>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</si>
  <si>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</si>
  <si>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</si>
  <si>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</si>
  <si>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</si>
  <si>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</si>
  <si>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</si>
  <si>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</si>
  <si>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</si>
  <si>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</si>
  <si>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</si>
  <si>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</si>
  <si>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</si>
  <si>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</si>
  <si>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</si>
  <si>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</si>
  <si>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</si>
  <si>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</si>
  <si>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</si>
  <si>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</si>
  <si>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</si>
  <si>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</si>
  <si>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</si>
  <si>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</si>
  <si>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</si>
  <si>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</si>
  <si>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</si>
  <si>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</si>
  <si>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</si>
  <si>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</si>
  <si>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</si>
  <si>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</si>
  <si>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</si>
  <si>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</si>
  <si>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</si>
  <si>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</si>
  <si>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</si>
  <si>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</si>
  <si>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</si>
  <si>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</si>
  <si>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</si>
  <si>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</si>
  <si>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</si>
  <si>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</si>
  <si>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</si>
  <si>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</si>
  <si>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</si>
  <si>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</si>
  <si>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</si>
  <si>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</si>
  <si>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</si>
  <si>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</si>
  <si>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</si>
  <si>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</si>
  <si>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</si>
  <si>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</si>
  <si>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</si>
  <si>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</si>
  <si>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</si>
  <si>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</si>
  <si>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</si>
  <si>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</si>
  <si>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</si>
  <si>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</si>
  <si>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</si>
  <si>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</si>
  <si>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</si>
  <si>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</si>
  <si>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</si>
  <si>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</si>
  <si>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</si>
  <si>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</si>
  <si>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</si>
  <si>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</si>
  <si>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</si>
  <si>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</si>
  <si>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</si>
  <si>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</si>
  <si>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</si>
  <si>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</si>
  <si>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</si>
  <si>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</si>
  <si>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</si>
  <si>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</si>
  <si>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</si>
  <si>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</si>
  <si>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</si>
  <si>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</si>
  <si>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</si>
  <si>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</si>
  <si>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</si>
  <si>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</si>
  <si>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</si>
  <si>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</si>
  <si>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</si>
  <si>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</si>
  <si>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</si>
  <si>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</si>
  <si>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</si>
  <si>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</si>
  <si>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</si>
  <si>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</si>
  <si>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</si>
  <si>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</si>
  <si>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</si>
  <si>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</si>
  <si>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</si>
  <si>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</si>
  <si>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</si>
  <si>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</si>
  <si>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</si>
  <si>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</si>
  <si>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</si>
  <si>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</si>
  <si>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</si>
  <si>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</si>
  <si>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</si>
  <si>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</si>
  <si>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</si>
  <si>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</si>
  <si>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</si>
  <si>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</si>
  <si>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</si>
  <si>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</si>
  <si>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</si>
  <si>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</si>
  <si>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</si>
  <si>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</si>
  <si>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</si>
  <si>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</si>
  <si>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</si>
  <si>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</si>
  <si>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</si>
  <si>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</si>
  <si>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</si>
  <si>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</si>
  <si>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</si>
  <si>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</si>
  <si>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</si>
  <si>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</si>
  <si>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</si>
  <si>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</si>
  <si>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</si>
  <si>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</si>
  <si>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</si>
  <si>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</si>
  <si>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</si>
  <si>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</si>
  <si>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</si>
  <si>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</si>
  <si>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</si>
  <si>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</si>
  <si>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</si>
  <si>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</si>
  <si>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</si>
  <si>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</si>
  <si>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</si>
  <si>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</si>
  <si>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</si>
  <si>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</si>
  <si>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</si>
  <si>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</si>
  <si>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</si>
  <si>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</si>
  <si>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</si>
  <si>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</si>
  <si>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</si>
  <si>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</si>
  <si>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</si>
  <si>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</si>
  <si>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</si>
  <si>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</si>
  <si>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</si>
  <si>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</si>
  <si>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</si>
  <si>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</si>
  <si>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</si>
  <si>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</si>
  <si>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</si>
  <si>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</si>
  <si>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</si>
  <si>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</si>
  <si>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</si>
  <si>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</si>
  <si>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</si>
  <si>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</si>
  <si>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</si>
  <si>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</si>
  <si>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</si>
  <si>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</si>
  <si>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</si>
  <si>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</si>
  <si>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</si>
  <si>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</si>
  <si>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</si>
  <si>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</si>
  <si>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</si>
  <si>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</si>
  <si>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</si>
  <si>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</si>
  <si>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</si>
  <si>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</si>
  <si>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</si>
  <si>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</si>
  <si>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</si>
  <si>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</si>
  <si>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</si>
  <si>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</si>
  <si>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</si>
  <si>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</si>
  <si>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</si>
  <si>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</si>
  <si>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</si>
  <si>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</si>
  <si>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</si>
  <si>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</si>
  <si>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</si>
  <si>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</si>
  <si>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</si>
  <si>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</si>
  <si>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</si>
  <si>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</si>
  <si>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</si>
  <si>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</si>
  <si>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</si>
  <si>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</si>
  <si>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</si>
  <si>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</si>
  <si>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</si>
  <si>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</si>
  <si>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</si>
  <si>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</si>
  <si>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</si>
  <si>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</si>
  <si>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</si>
  <si>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</si>
  <si>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10.146.0.1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</si>
  <si>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</si>
  <si>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</si>
  <si>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</si>
  <si>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</si>
  <si>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</si>
  <si>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</si>
  <si>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</si>
  <si>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</si>
  <si>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</si>
  <si>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</si>
  <si>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</si>
  <si>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</si>
  <si>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</si>
  <si>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</si>
  <si>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</si>
  <si>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</si>
  <si>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</si>
  <si>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</si>
  <si>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</si>
  <si>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</si>
  <si>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</si>
  <si>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</si>
  <si>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</si>
  <si>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</si>
  <si>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</si>
  <si>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</si>
  <si>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</si>
  <si>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</si>
  <si>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</si>
  <si>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</si>
  <si>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</si>
  <si>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</si>
  <si>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</si>
  <si>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</si>
  <si>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</si>
  <si>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</si>
  <si>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</si>
  <si>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</si>
  <si>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</si>
  <si>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</si>
  <si>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</si>
  <si>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</si>
  <si>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</si>
  <si>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</si>
  <si>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</si>
  <si>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</si>
  <si>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</si>
  <si>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</si>
  <si>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</si>
  <si>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</si>
  <si>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</si>
  <si>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</si>
  <si>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</si>
  <si>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Telefone não existe. / 18/6 - Corrigido pelo gestor. / Favor verificar outro contato telefonico. Não consegue contato com o cliente.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</si>
  <si>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</si>
  <si>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05/07 -  Em contato com o Sra. Daiane (32)3343-1200, endereço correto é Rodovia AMG 427. /  18/6 - Correção de endereço (32)3343-1200/1233 - RODOVIA AMG 420 KM 2 ENDEREÇO CONFIRMADO / Endereço incorreto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</si>
  <si>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</si>
  <si>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</si>
  <si>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</si>
  <si>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</si>
  <si>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</si>
  <si>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</si>
  <si>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</si>
  <si>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</si>
  <si>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</si>
  <si>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</si>
  <si>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</si>
  <si>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</si>
  <si>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</si>
  <si>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</si>
  <si>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</si>
  <si>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</si>
  <si>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</si>
  <si>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 xml:space="preserve">05/07/2012 14:59:45 	Hernan Martins Alves 	Em contato com o Sra. Daiane (32)3343-1200, endereço correto é Rodovia AMG 427. 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</si>
  <si>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</si>
  <si>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</si>
  <si>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</si>
  <si>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</si>
  <si>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Em contato com o Sr. Paulo Francisco (38)9138-0447, corrigir o numero que se refere 116, autorizou a instalação da antena.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</si>
  <si>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</si>
  <si>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</si>
  <si>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</si>
  <si>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</si>
  <si>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</si>
  <si>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</si>
  <si>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</si>
  <si>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</si>
  <si>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</si>
  <si>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</si>
  <si>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</si>
  <si>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</si>
  <si>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</si>
  <si>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</si>
  <si>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</si>
  <si>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</si>
  <si>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</si>
  <si>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</si>
  <si>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</si>
  <si>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</si>
  <si>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</si>
  <si>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6/7 - Endereço incorreto - Em contato com o Sr. Moises 32 3254-1335, informou que endereço correto é Rua Dilermando Cruz -SN, endereço cadastrado Rua Silva Jardim, s/n, refere-se a Prefeitura.</t>
  </si>
  <si>
    <t>Endereço incorreto - Em contato com o Sr. Maicon 32 3465-1721 , endereço correto :  Na cidade de Pirapetinga , não foi modificada no sistema a cidade correta.</t>
  </si>
  <si>
    <t>5/7 - Contato com  Farmaceutico Sr. Luciano - 33 3525-1287, autorizou a instalação da antena , endereço correto localiza Rua Sete Setembro,192-Bairro: Maristela.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</si>
  <si>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</si>
  <si>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</si>
  <si>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</si>
  <si>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</si>
  <si>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</si>
  <si>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</si>
  <si>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</si>
  <si>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(035)3331-4555 Ramais: 701, 702,703)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</si>
  <si>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</si>
  <si>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</si>
  <si>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</si>
  <si>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</si>
  <si>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</si>
  <si>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</si>
  <si>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</si>
  <si>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</si>
  <si>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</si>
  <si>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computador já possui cabo conectado a internet</t>
  </si>
  <si>
    <t>Máquina do cliente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</si>
</sst>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10" borderId="32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10" borderId="11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/>
    </xf>
    <xf numFmtId="0" fontId="0" fillId="0" borderId="10" xfId="0" applyFill="1" applyBorder="1" applyAlignment="1"/>
    <xf numFmtId="0" fontId="4" fillId="0" borderId="21" xfId="0" applyFont="1" applyBorder="1"/>
    <xf numFmtId="14" fontId="0" fillId="0" borderId="19" xfId="0" applyNumberFormat="1" applyBorder="1" applyAlignment="1">
      <alignment horizontal="left" wrapText="1"/>
    </xf>
    <xf numFmtId="0" fontId="0" fillId="0" borderId="19" xfId="0" applyBorder="1" applyAlignment="1">
      <alignment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164" fontId="12" fillId="9" borderId="2" xfId="0" applyNumberFormat="1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10" borderId="31" xfId="0" applyNumberFormat="1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1" fillId="9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0" fillId="0" borderId="19" xfId="0" applyNumberFormat="1" applyBorder="1" applyAlignment="1">
      <alignment wrapText="1"/>
    </xf>
    <xf numFmtId="1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298</c:v>
                </c:pt>
                <c:pt idx="1">
                  <c:v>2</c:v>
                </c:pt>
                <c:pt idx="2">
                  <c:v>93</c:v>
                </c:pt>
                <c:pt idx="3">
                  <c:v>233</c:v>
                </c:pt>
                <c:pt idx="4">
                  <c:v>1</c:v>
                </c:pt>
                <c:pt idx="5">
                  <c:v>12</c:v>
                </c:pt>
              </c:numCache>
            </c:numRef>
          </c:val>
        </c:ser>
        <c:axId val="50353664"/>
        <c:axId val="50355200"/>
      </c:barChart>
      <c:catAx>
        <c:axId val="50353664"/>
        <c:scaling>
          <c:orientation val="minMax"/>
        </c:scaling>
        <c:axPos val="b"/>
        <c:tickLblPos val="nextTo"/>
        <c:crossAx val="50355200"/>
        <c:crosses val="autoZero"/>
        <c:auto val="1"/>
        <c:lblAlgn val="ctr"/>
        <c:lblOffset val="100"/>
      </c:catAx>
      <c:valAx>
        <c:axId val="50355200"/>
        <c:scaling>
          <c:orientation val="minMax"/>
        </c:scaling>
        <c:axPos val="l"/>
        <c:majorGridlines/>
        <c:numFmt formatCode="General" sourceLinked="1"/>
        <c:tickLblPos val="nextTo"/>
        <c:crossAx val="503536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79</c:v>
                </c:pt>
                <c:pt idx="1">
                  <c:v>102</c:v>
                </c:pt>
                <c:pt idx="2">
                  <c:v>2</c:v>
                </c:pt>
                <c:pt idx="3">
                  <c:v>0</c:v>
                </c:pt>
                <c:pt idx="4">
                  <c:v>408</c:v>
                </c:pt>
              </c:numCache>
            </c:numRef>
          </c:val>
        </c:ser>
        <c:axId val="50006656"/>
        <c:axId val="50020736"/>
      </c:barChart>
      <c:catAx>
        <c:axId val="50006656"/>
        <c:scaling>
          <c:orientation val="minMax"/>
        </c:scaling>
        <c:axPos val="b"/>
        <c:tickLblPos val="nextTo"/>
        <c:crossAx val="50020736"/>
        <c:crosses val="autoZero"/>
        <c:auto val="1"/>
        <c:lblAlgn val="ctr"/>
        <c:lblOffset val="100"/>
      </c:catAx>
      <c:valAx>
        <c:axId val="50020736"/>
        <c:scaling>
          <c:orientation val="minMax"/>
        </c:scaling>
        <c:axPos val="l"/>
        <c:majorGridlines/>
        <c:numFmt formatCode="General" sourceLinked="1"/>
        <c:tickLblPos val="nextTo"/>
        <c:crossAx val="500066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13" footer="0.314960620000009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557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50044928"/>
        <c:axId val="50046464"/>
      </c:barChart>
      <c:catAx>
        <c:axId val="50044928"/>
        <c:scaling>
          <c:orientation val="minMax"/>
        </c:scaling>
        <c:axPos val="b"/>
        <c:tickLblPos val="nextTo"/>
        <c:crossAx val="50046464"/>
        <c:crosses val="autoZero"/>
        <c:auto val="1"/>
        <c:lblAlgn val="ctr"/>
        <c:lblOffset val="100"/>
      </c:catAx>
      <c:valAx>
        <c:axId val="50046464"/>
        <c:scaling>
          <c:orientation val="minMax"/>
        </c:scaling>
        <c:axPos val="l"/>
        <c:majorGridlines/>
        <c:numFmt formatCode="General" sourceLinked="1"/>
        <c:tickLblPos val="nextTo"/>
        <c:crossAx val="500449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185</c:v>
                </c:pt>
                <c:pt idx="1">
                  <c:v>268</c:v>
                </c:pt>
                <c:pt idx="2">
                  <c:v>90</c:v>
                </c:pt>
                <c:pt idx="3">
                  <c:v>1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</c:ser>
        <c:axId val="50699264"/>
        <c:axId val="50721536"/>
      </c:barChart>
      <c:catAx>
        <c:axId val="50699264"/>
        <c:scaling>
          <c:orientation val="minMax"/>
        </c:scaling>
        <c:axPos val="b"/>
        <c:tickLblPos val="nextTo"/>
        <c:crossAx val="50721536"/>
        <c:crosses val="autoZero"/>
        <c:auto val="1"/>
        <c:lblAlgn val="ctr"/>
        <c:lblOffset val="100"/>
      </c:catAx>
      <c:valAx>
        <c:axId val="50721536"/>
        <c:scaling>
          <c:orientation val="minMax"/>
        </c:scaling>
        <c:axPos val="l"/>
        <c:majorGridlines/>
        <c:numFmt formatCode="General" sourceLinked="1"/>
        <c:tickLblPos val="nextTo"/>
        <c:crossAx val="506992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50783360"/>
        <c:axId val="50784896"/>
      </c:barChart>
      <c:catAx>
        <c:axId val="50783360"/>
        <c:scaling>
          <c:orientation val="minMax"/>
        </c:scaling>
        <c:axPos val="b"/>
        <c:tickLblPos val="nextTo"/>
        <c:crossAx val="50784896"/>
        <c:crosses val="autoZero"/>
        <c:auto val="1"/>
        <c:lblAlgn val="ctr"/>
        <c:lblOffset val="100"/>
      </c:catAx>
      <c:valAx>
        <c:axId val="50784896"/>
        <c:scaling>
          <c:orientation val="minMax"/>
        </c:scaling>
        <c:axPos val="l"/>
        <c:majorGridlines/>
        <c:numFmt formatCode="General" sourceLinked="1"/>
        <c:tickLblPos val="nextTo"/>
        <c:crossAx val="507833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50932352"/>
        <c:axId val="50942336"/>
      </c:barChart>
      <c:catAx>
        <c:axId val="50932352"/>
        <c:scaling>
          <c:orientation val="minMax"/>
        </c:scaling>
        <c:axPos val="b"/>
        <c:tickLblPos val="nextTo"/>
        <c:crossAx val="50942336"/>
        <c:crosses val="autoZero"/>
        <c:auto val="1"/>
        <c:lblAlgn val="ctr"/>
        <c:lblOffset val="100"/>
      </c:catAx>
      <c:valAx>
        <c:axId val="50942336"/>
        <c:scaling>
          <c:orientation val="minMax"/>
        </c:scaling>
        <c:axPos val="l"/>
        <c:majorGridlines/>
        <c:numFmt formatCode="General" sourceLinked="1"/>
        <c:tickLblPos val="nextTo"/>
        <c:crossAx val="509323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6.795213078702" createdVersion="3" refreshedVersion="3" minRefreshableVersion="3" recordCount="646">
  <cacheSource type="worksheet">
    <worksheetSource ref="G3:I84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6.795213541664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DESPARALISADO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6.795214004633" createdVersion="3" refreshedVersion="3" minRefreshableVersion="3" recordCount="646">
  <cacheSource type="worksheet">
    <worksheetSource ref="A3:I771" sheet="VODANET"/>
  </cacheSource>
  <cacheFields count="9">
    <cacheField name="ID" numFmtId="0">
      <sharedItems containsBlank="1" containsMixedTypes="1" containsNumber="1" containsInteger="1" minValue="643" maxValue="3867"/>
    </cacheField>
    <cacheField name="OS" numFmtId="0">
      <sharedItems containsBlank="1" containsMixedTypes="1" containsNumber="1" containsInteger="1" minValue="3206" maxValue="3867"/>
    </cacheField>
    <cacheField name="Data de Solicitação" numFmtId="14">
      <sharedItems containsNonDate="0" containsDate="1" containsString="0" containsBlank="1" minDate="2011-11-21T00:00:00" maxDate="2012-07-28T00:00:00"/>
    </cacheField>
    <cacheField name="Prazo Empreiteira" numFmtId="14">
      <sharedItems containsNonDate="0" containsDate="1" containsString="0" containsBlank="1" minDate="2012-01-05T00:00:00" maxDate="2012-08-19T00:00:00"/>
    </cacheField>
    <cacheField name="Prazo" numFmtId="14">
      <sharedItems containsNonDate="0" containsDate="1" containsString="0" containsBlank="1" minDate="2012-01-20T00:00:00" maxDate="2012-09-03T00:00:00"/>
    </cacheField>
    <cacheField name="Data da Paralização" numFmtId="14">
      <sharedItems containsDate="1" containsBlank="1" containsMixedTypes="1" minDate="2011-12-14T00:00:00" maxDate="2012-07-07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CANCELADO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5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6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5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1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4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5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1"/>
    <x v="1"/>
    <s v="LIDER"/>
  </r>
  <r>
    <x v="3"/>
    <x v="1"/>
    <s v="-"/>
  </r>
  <r>
    <x v="5"/>
    <x v="1"/>
    <s v="SAUDE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1"/>
    <x v="1"/>
    <s v="LIDER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5"/>
    <x v="1"/>
    <s v="SAUDE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5"/>
    <x v="1"/>
    <s v="LIDER"/>
  </r>
  <r>
    <x v="4"/>
    <x v="1"/>
    <s v="LIDER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6"/>
    <x v="4"/>
    <s v="-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4"/>
    <s v="VODANET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4"/>
    <s v="VODANET"/>
  </r>
  <r>
    <x v="1"/>
    <x v="4"/>
    <s v="VODANET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4"/>
    <s v="VODANET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5"/>
    <x v="1"/>
    <s v="LIDER"/>
  </r>
  <r>
    <x v="5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5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5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6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5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6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CANCELADO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CANCELADO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6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5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4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7"/>
    <x v="1"/>
    <s v="-"/>
  </r>
  <r>
    <n v="3536"/>
    <n v="3536"/>
    <d v="2012-05-18T00:00:00"/>
    <d v="2012-07-02T00:00:00"/>
    <d v="2012-07-17T00:00:00"/>
    <s v="-"/>
    <x v="4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7-05T00:00:00"/>
    <x v="5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4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5"/>
    <x v="1"/>
    <s v="SAUDE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6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-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7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7-27T00:00:00"/>
    <d v="2012-08-11T00:00:00"/>
    <d v="2012-06-26T00:00:00"/>
    <x v="5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5"/>
    <x v="1"/>
    <s v="SAUDE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7"/>
        <item x="2"/>
        <item x="4"/>
        <item x="6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8"/>
        <item x="2"/>
        <item x="6"/>
        <item x="4"/>
        <item m="1"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7"/>
        <item x="6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4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649" sqref="H649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1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9" ht="18.75" thickBot="1">
      <c r="A1" s="139" t="s">
        <v>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1"/>
    </row>
    <row r="2" spans="1:29" ht="9.7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  <c r="O2" s="147"/>
      <c r="P2" s="147"/>
      <c r="Q2" s="147"/>
      <c r="R2" s="147"/>
      <c r="S2" s="147"/>
      <c r="T2" s="148"/>
      <c r="U2" s="147"/>
      <c r="V2" s="147"/>
      <c r="W2" s="147"/>
      <c r="X2" s="149"/>
      <c r="Y2" s="150"/>
      <c r="Z2" s="151"/>
    </row>
    <row r="3" spans="1:29" ht="15.75" customHeight="1" thickBot="1">
      <c r="A3" s="137" t="s">
        <v>4</v>
      </c>
      <c r="B3" s="152" t="s">
        <v>5</v>
      </c>
      <c r="C3" s="135" t="s">
        <v>505</v>
      </c>
      <c r="D3" s="135" t="s">
        <v>2454</v>
      </c>
      <c r="E3" s="135" t="s">
        <v>506</v>
      </c>
      <c r="F3" s="135" t="s">
        <v>507</v>
      </c>
      <c r="G3" s="137" t="s">
        <v>0</v>
      </c>
      <c r="H3" s="137" t="s">
        <v>755</v>
      </c>
      <c r="I3" s="137" t="s">
        <v>499</v>
      </c>
      <c r="J3" s="133" t="s">
        <v>8</v>
      </c>
      <c r="K3" s="133" t="s">
        <v>521</v>
      </c>
      <c r="L3" s="133" t="s">
        <v>520</v>
      </c>
      <c r="M3" s="133" t="s">
        <v>414</v>
      </c>
      <c r="N3" s="133" t="s">
        <v>159</v>
      </c>
      <c r="O3" s="154" t="s">
        <v>160</v>
      </c>
      <c r="P3" s="154"/>
      <c r="Q3" s="154"/>
      <c r="R3" s="154"/>
      <c r="S3" s="154"/>
      <c r="T3" s="155"/>
      <c r="U3" s="143" t="s">
        <v>755</v>
      </c>
      <c r="V3" s="144"/>
      <c r="W3" s="144"/>
      <c r="X3" s="144"/>
      <c r="Y3" s="144"/>
      <c r="Z3" s="145"/>
      <c r="AA3" s="135" t="s">
        <v>492</v>
      </c>
      <c r="AB3" s="135" t="s">
        <v>4021</v>
      </c>
    </row>
    <row r="4" spans="1:29" ht="38.25" customHeight="1" thickBot="1">
      <c r="A4" s="138"/>
      <c r="B4" s="153"/>
      <c r="C4" s="136"/>
      <c r="D4" s="136"/>
      <c r="E4" s="136"/>
      <c r="F4" s="136"/>
      <c r="G4" s="138"/>
      <c r="H4" s="138"/>
      <c r="I4" s="138"/>
      <c r="J4" s="134"/>
      <c r="K4" s="134"/>
      <c r="L4" s="134"/>
      <c r="M4" s="134"/>
      <c r="N4" s="134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42"/>
      <c r="AB4" s="142"/>
    </row>
    <row r="5" spans="1:29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9" s="50" customFormat="1" ht="15" customHeight="1">
      <c r="A6" s="43">
        <v>891</v>
      </c>
      <c r="B6" s="77" t="s">
        <v>1366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754</v>
      </c>
      <c r="H6" s="44" t="s">
        <v>501</v>
      </c>
      <c r="I6" s="7" t="s">
        <v>508</v>
      </c>
      <c r="J6" s="45" t="s">
        <v>1217</v>
      </c>
      <c r="K6" s="45" t="s">
        <v>1290</v>
      </c>
      <c r="L6" s="45" t="s">
        <v>1291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39280-000</v>
      </c>
      <c r="T6" s="48"/>
      <c r="U6" s="45" t="str">
        <f>VLOOKUP(B6,SAOM!B$2:M1523,12,0)</f>
        <v>(38) 3742-1471</v>
      </c>
      <c r="V6" s="47"/>
      <c r="W6" s="45"/>
      <c r="X6" s="49"/>
      <c r="Y6" s="66"/>
      <c r="Z6" s="49" t="s">
        <v>4462</v>
      </c>
      <c r="AA6" s="67">
        <v>41079</v>
      </c>
      <c r="AB6" s="45"/>
      <c r="AC6" s="50" t="s">
        <v>4902</v>
      </c>
    </row>
    <row r="7" spans="1:29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1521</v>
      </c>
      <c r="H7" s="44" t="s">
        <v>503</v>
      </c>
      <c r="I7" s="7" t="s">
        <v>1521</v>
      </c>
      <c r="J7" s="45" t="s">
        <v>2133</v>
      </c>
      <c r="K7" s="45" t="s">
        <v>1290</v>
      </c>
      <c r="L7" s="45" t="s">
        <v>1291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39280-000</v>
      </c>
      <c r="T7" s="48"/>
      <c r="U7" s="45" t="str">
        <f>VLOOKUP(B7,SAOM!B$2:M1663,12,0)</f>
        <v>38 3742-1506</v>
      </c>
      <c r="V7" s="47"/>
      <c r="W7" s="45"/>
      <c r="X7" s="91"/>
      <c r="Y7" s="67"/>
      <c r="Z7" s="104" t="s">
        <v>3484</v>
      </c>
      <c r="AA7" s="67">
        <v>41046</v>
      </c>
      <c r="AB7" s="45"/>
      <c r="AC7" s="50" t="s">
        <v>4902</v>
      </c>
    </row>
    <row r="8" spans="1:29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1521</v>
      </c>
      <c r="H8" s="44" t="s">
        <v>503</v>
      </c>
      <c r="I8" s="7" t="s">
        <v>1521</v>
      </c>
      <c r="J8" s="45" t="s">
        <v>2133</v>
      </c>
      <c r="K8" s="45" t="s">
        <v>1290</v>
      </c>
      <c r="L8" s="45" t="s">
        <v>1291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39280-000</v>
      </c>
      <c r="T8" s="48"/>
      <c r="U8" s="45" t="str">
        <f>VLOOKUP(B8,SAOM!B$2:M1669,12,0)</f>
        <v>38 3742-1326</v>
      </c>
      <c r="V8" s="47"/>
      <c r="W8" s="45"/>
      <c r="X8" s="91"/>
      <c r="Y8" s="67"/>
      <c r="Z8" s="104" t="s">
        <v>3485</v>
      </c>
      <c r="AA8" s="67">
        <v>41046</v>
      </c>
      <c r="AB8" s="45"/>
      <c r="AC8" s="50" t="s">
        <v>4902</v>
      </c>
    </row>
    <row r="9" spans="1:29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44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39330-000</v>
      </c>
      <c r="T9" s="33">
        <v>40892</v>
      </c>
      <c r="U9" s="8" t="str">
        <f>VLOOKUP(B9,SAOM!B$2:M1306,12,0)</f>
        <v>(38) 3231-2797</v>
      </c>
      <c r="V9" s="12">
        <v>40917</v>
      </c>
      <c r="W9" s="8" t="s">
        <v>4091</v>
      </c>
      <c r="X9" s="42">
        <v>40917</v>
      </c>
      <c r="Y9" s="42">
        <v>41012</v>
      </c>
      <c r="Z9" s="105" t="s">
        <v>751</v>
      </c>
      <c r="AA9" s="42">
        <v>40917</v>
      </c>
      <c r="AB9" s="8"/>
      <c r="AC9" s="50" t="s">
        <v>4902</v>
      </c>
    </row>
    <row r="10" spans="1:29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44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39960-000</v>
      </c>
      <c r="T10" s="33">
        <v>40938</v>
      </c>
      <c r="U10" s="8" t="str">
        <f>VLOOKUP(B10,SAOM!B$2:M1307,12,0)</f>
        <v>(38) 3621-1228 - (38</v>
      </c>
      <c r="V10" s="12">
        <v>40941</v>
      </c>
      <c r="W10" s="8" t="s">
        <v>756</v>
      </c>
      <c r="X10" s="42">
        <v>40942</v>
      </c>
      <c r="Y10" s="42">
        <v>40984</v>
      </c>
      <c r="Z10" s="105" t="s">
        <v>2561</v>
      </c>
      <c r="AA10" s="42">
        <v>40942</v>
      </c>
      <c r="AB10" s="8"/>
      <c r="AC10" s="50" t="s">
        <v>4902</v>
      </c>
    </row>
    <row r="11" spans="1:29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44" t="s">
        <v>1521</v>
      </c>
      <c r="H11" s="7" t="s">
        <v>503</v>
      </c>
      <c r="I11" s="7" t="s">
        <v>1521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37270-000</v>
      </c>
      <c r="T11" s="33"/>
      <c r="U11" s="8" t="str">
        <f>VLOOKUP(B11,SAOM!B$2:M1308,12,0)</f>
        <v>(35) 3832-6000</v>
      </c>
      <c r="V11" s="12"/>
      <c r="W11" s="8"/>
      <c r="X11" s="42"/>
      <c r="Y11" s="42"/>
      <c r="Z11" s="61" t="s">
        <v>5631</v>
      </c>
      <c r="AA11" s="42">
        <v>41001</v>
      </c>
      <c r="AB11" s="8"/>
      <c r="AC11" s="50" t="s">
        <v>4902</v>
      </c>
    </row>
    <row r="12" spans="1:29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44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39680-000</v>
      </c>
      <c r="T12" s="33">
        <v>40932</v>
      </c>
      <c r="U12" s="8" t="str">
        <f>VLOOKUP(B12,SAOM!B$2:M1309,12,0)</f>
        <v>(33) 3516-3843 - (33</v>
      </c>
      <c r="V12" s="12">
        <v>40934</v>
      </c>
      <c r="W12" s="8" t="s">
        <v>1596</v>
      </c>
      <c r="X12" s="42">
        <v>40935</v>
      </c>
      <c r="Y12" s="42"/>
      <c r="Z12" s="105"/>
      <c r="AA12" s="42">
        <v>40935</v>
      </c>
      <c r="AB12" s="8"/>
      <c r="AC12" s="50" t="s">
        <v>4902</v>
      </c>
    </row>
    <row r="13" spans="1:29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44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38200-000</v>
      </c>
      <c r="T13" s="33">
        <v>40892</v>
      </c>
      <c r="U13" s="8" t="str">
        <f>VLOOKUP(B13,SAOM!B$2:M1310,12,0)</f>
        <v>(34) 3423-8546</v>
      </c>
      <c r="V13" s="12">
        <v>40926</v>
      </c>
      <c r="W13" s="8" t="s">
        <v>1639</v>
      </c>
      <c r="X13" s="42">
        <v>40926</v>
      </c>
      <c r="Y13" s="42">
        <v>40927</v>
      </c>
      <c r="Z13" s="105" t="s">
        <v>694</v>
      </c>
      <c r="AA13" s="42">
        <v>40926</v>
      </c>
      <c r="AB13" s="8"/>
      <c r="AC13" s="50" t="s">
        <v>4902</v>
      </c>
    </row>
    <row r="14" spans="1:29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44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39480-000</v>
      </c>
      <c r="T14" s="33">
        <v>40932</v>
      </c>
      <c r="U14" s="8" t="str">
        <f>VLOOKUP(B14,SAOM!B$2:M1311,12,0)</f>
        <v>(38) 3621-1228 - - (</v>
      </c>
      <c r="V14" s="12">
        <v>40933</v>
      </c>
      <c r="W14" s="8" t="s">
        <v>2322</v>
      </c>
      <c r="X14" s="42">
        <v>40934</v>
      </c>
      <c r="Y14" s="42">
        <v>40954</v>
      </c>
      <c r="Z14" s="105" t="s">
        <v>751</v>
      </c>
      <c r="AA14" s="42">
        <v>40934</v>
      </c>
      <c r="AB14" s="8"/>
      <c r="AC14" s="50" t="s">
        <v>4902</v>
      </c>
    </row>
    <row r="15" spans="1:29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44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36036-110</v>
      </c>
      <c r="T15" s="33">
        <v>40925</v>
      </c>
      <c r="U15" s="8" t="str">
        <f>VLOOKUP(B15,SAOM!B$2:M1312,12,0)</f>
        <v>(31) 3916-0146</v>
      </c>
      <c r="V15" s="12">
        <v>40926</v>
      </c>
      <c r="W15" s="8" t="s">
        <v>1575</v>
      </c>
      <c r="X15" s="42">
        <v>40926</v>
      </c>
      <c r="Y15" s="42">
        <v>41012</v>
      </c>
      <c r="Z15" s="105" t="s">
        <v>751</v>
      </c>
      <c r="AA15" s="42">
        <v>40926</v>
      </c>
      <c r="AB15" s="8"/>
      <c r="AC15" s="50" t="s">
        <v>4902</v>
      </c>
    </row>
    <row r="16" spans="1:29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44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36700-000</v>
      </c>
      <c r="T16" s="33">
        <v>40899</v>
      </c>
      <c r="U16" s="8" t="str">
        <f>VLOOKUP(B16,SAOM!B$2:M1313,12,0)</f>
        <v>(32) 3441-5747</v>
      </c>
      <c r="V16" s="12">
        <v>40906</v>
      </c>
      <c r="W16" s="8" t="s">
        <v>4088</v>
      </c>
      <c r="X16" s="42">
        <v>40906</v>
      </c>
      <c r="Y16" s="42">
        <v>41012</v>
      </c>
      <c r="Z16" s="105" t="s">
        <v>751</v>
      </c>
      <c r="AA16" s="42">
        <v>40906</v>
      </c>
      <c r="AB16" s="42"/>
      <c r="AC16" s="50" t="s">
        <v>4902</v>
      </c>
    </row>
    <row r="17" spans="1:29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44" t="s">
        <v>519</v>
      </c>
      <c r="H17" s="7" t="s">
        <v>501</v>
      </c>
      <c r="I17" s="7" t="s">
        <v>503</v>
      </c>
      <c r="J17" s="8" t="s">
        <v>171</v>
      </c>
      <c r="K17" s="9" t="s">
        <v>2853</v>
      </c>
      <c r="L17" s="9" t="s">
        <v>2854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35701-099</v>
      </c>
      <c r="T17" s="33">
        <v>40892</v>
      </c>
      <c r="U17" s="8" t="str">
        <f>VLOOKUP(B17,SAOM!B$2:M1314,12,0)</f>
        <v>(31) 3775-1176</v>
      </c>
      <c r="V17" s="12">
        <v>40899</v>
      </c>
      <c r="W17" s="8" t="s">
        <v>1578</v>
      </c>
      <c r="X17" s="42">
        <v>40899</v>
      </c>
      <c r="Y17" s="42">
        <v>41012</v>
      </c>
      <c r="Z17" s="105" t="s">
        <v>751</v>
      </c>
      <c r="AA17" s="42">
        <v>40905</v>
      </c>
      <c r="AB17" s="8"/>
      <c r="AC17" s="50" t="s">
        <v>4902</v>
      </c>
    </row>
    <row r="18" spans="1:29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44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38740-000</v>
      </c>
      <c r="T18" s="33"/>
      <c r="U18" s="8" t="str">
        <f>VLOOKUP(B18,SAOM!B$2:M1316,12,0)</f>
        <v>(34) 3831-5867</v>
      </c>
      <c r="V18" s="12">
        <v>40976</v>
      </c>
      <c r="W18" s="8" t="s">
        <v>2322</v>
      </c>
      <c r="X18" s="41">
        <v>40976</v>
      </c>
      <c r="Y18" s="80">
        <v>41012</v>
      </c>
      <c r="Z18" s="105" t="s">
        <v>751</v>
      </c>
      <c r="AA18" s="42">
        <v>40976</v>
      </c>
      <c r="AB18" s="8"/>
      <c r="AC18" s="50" t="s">
        <v>4902</v>
      </c>
    </row>
    <row r="19" spans="1:29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44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36900-000</v>
      </c>
      <c r="T19" s="33">
        <v>40892</v>
      </c>
      <c r="U19" s="8" t="str">
        <f>VLOOKUP(B19,SAOM!B$2:M1317,12,0)</f>
        <v>(33) 3332-2445</v>
      </c>
      <c r="V19" s="12">
        <v>40920</v>
      </c>
      <c r="W19" s="8" t="s">
        <v>1575</v>
      </c>
      <c r="X19" s="41">
        <v>40920</v>
      </c>
      <c r="Y19" s="42">
        <v>41012</v>
      </c>
      <c r="Z19" s="105" t="s">
        <v>751</v>
      </c>
      <c r="AA19" s="42">
        <v>40920</v>
      </c>
      <c r="AB19" s="8"/>
      <c r="AC19" s="50" t="s">
        <v>4902</v>
      </c>
    </row>
    <row r="20" spans="1:29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44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39800-224</v>
      </c>
      <c r="T20" s="33">
        <v>40931</v>
      </c>
      <c r="U20" s="8" t="str">
        <f>VLOOKUP(B20,SAOM!B$2:M1318,12,0)</f>
        <v>(33) 3522-2228</v>
      </c>
      <c r="V20" s="12">
        <v>40932</v>
      </c>
      <c r="W20" s="8" t="s">
        <v>1596</v>
      </c>
      <c r="X20" s="41">
        <v>40932</v>
      </c>
      <c r="Y20" s="42"/>
      <c r="Z20" s="105"/>
      <c r="AA20" s="42">
        <v>40932</v>
      </c>
      <c r="AB20" s="8"/>
      <c r="AC20" s="50" t="s">
        <v>4902</v>
      </c>
    </row>
    <row r="21" spans="1:29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44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35177-000</v>
      </c>
      <c r="T21" s="33">
        <v>40899</v>
      </c>
      <c r="U21" s="8" t="str">
        <f>VLOOKUP(B21,SAOM!B$2:M1319,12,0)</f>
        <v>(31) 3843-1061</v>
      </c>
      <c r="V21" s="12">
        <v>40904</v>
      </c>
      <c r="W21" s="8" t="s">
        <v>4090</v>
      </c>
      <c r="X21" s="39">
        <v>40905</v>
      </c>
      <c r="Y21" s="42">
        <v>40954</v>
      </c>
      <c r="Z21" s="105" t="s">
        <v>751</v>
      </c>
      <c r="AA21" s="42">
        <v>40904</v>
      </c>
      <c r="AB21" s="8"/>
      <c r="AC21" s="50" t="s">
        <v>4902</v>
      </c>
    </row>
    <row r="22" spans="1:29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44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36850-000</v>
      </c>
      <c r="T22" s="33">
        <v>40892</v>
      </c>
      <c r="U22" s="8" t="str">
        <f>VLOOKUP(B22,SAOM!B$2:M1320,12,0)</f>
        <v>(32) 3725-1044</v>
      </c>
      <c r="V22" s="12">
        <v>40921</v>
      </c>
      <c r="W22" s="8" t="s">
        <v>1971</v>
      </c>
      <c r="X22" s="39">
        <v>40921</v>
      </c>
      <c r="Y22" s="41">
        <v>41012</v>
      </c>
      <c r="Z22" s="105" t="s">
        <v>751</v>
      </c>
      <c r="AA22" s="42">
        <v>40921</v>
      </c>
      <c r="AB22" s="45"/>
      <c r="AC22" s="50" t="s">
        <v>4902</v>
      </c>
    </row>
    <row r="23" spans="1:29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44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35777-000</v>
      </c>
      <c r="T23" s="33">
        <v>40891</v>
      </c>
      <c r="U23" s="8" t="str">
        <f>VLOOKUP(B23,SAOM!B$2:M1321,12,0)</f>
        <v>(31) 3715-6368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751</v>
      </c>
      <c r="AA23" s="42">
        <v>40918</v>
      </c>
      <c r="AB23" s="8"/>
      <c r="AC23" s="50" t="s">
        <v>4902</v>
      </c>
    </row>
    <row r="24" spans="1:29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44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37800-000</v>
      </c>
      <c r="T24" s="33">
        <v>40892</v>
      </c>
      <c r="U24" s="8" t="str">
        <f>VLOOKUP(B24,SAOM!B$2:M1322,12,0)</f>
        <v>(35) 3556-1231</v>
      </c>
      <c r="V24" s="12">
        <v>40926</v>
      </c>
      <c r="W24" s="8" t="s">
        <v>1742</v>
      </c>
      <c r="X24" s="39">
        <v>40926</v>
      </c>
      <c r="Y24" s="42">
        <v>40927</v>
      </c>
      <c r="Z24" s="105" t="s">
        <v>751</v>
      </c>
      <c r="AA24" s="42">
        <v>40926</v>
      </c>
      <c r="AB24" s="8"/>
      <c r="AC24" s="50" t="s">
        <v>4902</v>
      </c>
    </row>
    <row r="25" spans="1:29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44" t="s">
        <v>519</v>
      </c>
      <c r="H25" s="7" t="s">
        <v>501</v>
      </c>
      <c r="I25" s="7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35706-000</v>
      </c>
      <c r="T25" s="48">
        <v>40892</v>
      </c>
      <c r="U25" s="8" t="str">
        <f>VLOOKUP(B25,SAOM!B$2:M1323,12,0)</f>
        <v>(31) 3718-1555</v>
      </c>
      <c r="V25" s="47">
        <v>40918</v>
      </c>
      <c r="W25" s="8" t="s">
        <v>1639</v>
      </c>
      <c r="X25" s="49">
        <v>40918</v>
      </c>
      <c r="Y25" s="67">
        <v>40927</v>
      </c>
      <c r="Z25" s="104" t="s">
        <v>751</v>
      </c>
      <c r="AA25" s="67">
        <v>40918</v>
      </c>
      <c r="AB25" s="8"/>
      <c r="AC25" s="50" t="s">
        <v>4902</v>
      </c>
    </row>
    <row r="26" spans="1:29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44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35938-000</v>
      </c>
      <c r="T26" s="33">
        <v>40892</v>
      </c>
      <c r="U26" s="8" t="str">
        <f>VLOOKUP(B26,SAOM!B$2:M1324,12,0)</f>
        <v>(31) 3853-1426</v>
      </c>
      <c r="V26" s="12">
        <v>40914</v>
      </c>
      <c r="W26" s="8" t="s">
        <v>4089</v>
      </c>
      <c r="X26" s="39">
        <v>40926</v>
      </c>
      <c r="Y26" s="42">
        <v>40927</v>
      </c>
      <c r="Z26" s="105" t="s">
        <v>2671</v>
      </c>
      <c r="AA26" s="42">
        <v>40926</v>
      </c>
      <c r="AB26" s="8"/>
      <c r="AC26" s="50" t="s">
        <v>4902</v>
      </c>
    </row>
    <row r="27" spans="1:29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44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37310-000</v>
      </c>
      <c r="T27" s="33">
        <v>40893</v>
      </c>
      <c r="U27" s="8" t="str">
        <f>VLOOKUP(B27,SAOM!B$2:M1325,12,0)</f>
        <v>(32) 3292-1143</v>
      </c>
      <c r="V27" s="12">
        <v>40914</v>
      </c>
      <c r="W27" s="8" t="s">
        <v>1971</v>
      </c>
      <c r="X27" s="39">
        <v>40914</v>
      </c>
      <c r="Y27" s="42">
        <v>41012</v>
      </c>
      <c r="Z27" s="105" t="s">
        <v>751</v>
      </c>
      <c r="AA27" s="42">
        <v>40914</v>
      </c>
      <c r="AB27" s="42"/>
      <c r="AC27" s="50" t="s">
        <v>4902</v>
      </c>
    </row>
    <row r="28" spans="1:29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44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35521-000</v>
      </c>
      <c r="T28" s="33">
        <v>40891</v>
      </c>
      <c r="U28" s="8" t="str">
        <f>VLOOKUP(B28,SAOM!B$2:M1326,12,0)</f>
        <v>(31) 3576-1123</v>
      </c>
      <c r="V28" s="12">
        <v>40904</v>
      </c>
      <c r="W28" s="8" t="s">
        <v>4089</v>
      </c>
      <c r="X28" s="39">
        <v>40905</v>
      </c>
      <c r="Y28" s="42">
        <v>41012</v>
      </c>
      <c r="Z28" s="105" t="s">
        <v>2740</v>
      </c>
      <c r="AA28" s="42">
        <v>40904</v>
      </c>
      <c r="AB28" s="8"/>
      <c r="AC28" s="50" t="s">
        <v>4902</v>
      </c>
    </row>
    <row r="29" spans="1:29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44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36542-000</v>
      </c>
      <c r="T29" s="33">
        <v>40892</v>
      </c>
      <c r="U29" s="8" t="str">
        <f>VLOOKUP(B29,SAOM!B$2:M1327,12,0)</f>
        <v>(32) 3534-1197</v>
      </c>
      <c r="V29" s="12">
        <v>40904</v>
      </c>
      <c r="W29" s="8" t="s">
        <v>1971</v>
      </c>
      <c r="X29" s="39">
        <v>40905</v>
      </c>
      <c r="Y29" s="42">
        <v>41012</v>
      </c>
      <c r="Z29" s="105" t="s">
        <v>751</v>
      </c>
      <c r="AA29" s="42">
        <v>40904</v>
      </c>
      <c r="AB29" s="8"/>
      <c r="AC29" s="50" t="s">
        <v>4902</v>
      </c>
    </row>
    <row r="30" spans="1:29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44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35169-000</v>
      </c>
      <c r="T30" s="33"/>
      <c r="U30" s="8" t="str">
        <f>VLOOKUP(B30,SAOM!B$2:M1328,12,0)</f>
        <v>33 3425 1317</v>
      </c>
      <c r="V30" s="12">
        <v>40989</v>
      </c>
      <c r="W30" s="8" t="s">
        <v>2248</v>
      </c>
      <c r="X30" s="39">
        <v>40989</v>
      </c>
      <c r="Y30" s="80">
        <v>41012</v>
      </c>
      <c r="Z30" s="105" t="s">
        <v>751</v>
      </c>
      <c r="AA30" s="42">
        <v>40990</v>
      </c>
      <c r="AB30" s="8"/>
      <c r="AC30" s="50" t="s">
        <v>4902</v>
      </c>
    </row>
    <row r="31" spans="1:29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44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39230-000</v>
      </c>
      <c r="T31" s="33">
        <v>40937</v>
      </c>
      <c r="U31" s="8" t="str">
        <f>VLOOKUP(B31,SAOM!B$2:M1329,12,0)</f>
        <v>(38) 3756-1406</v>
      </c>
      <c r="V31" s="12">
        <v>40938</v>
      </c>
      <c r="W31" s="8" t="s">
        <v>2322</v>
      </c>
      <c r="X31" s="39">
        <v>40938</v>
      </c>
      <c r="Y31" s="42">
        <v>40954</v>
      </c>
      <c r="Z31" s="105" t="s">
        <v>751</v>
      </c>
      <c r="AA31" s="42">
        <v>40938</v>
      </c>
      <c r="AB31" s="8"/>
      <c r="AC31" s="50" t="s">
        <v>4902</v>
      </c>
    </row>
    <row r="32" spans="1:29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44" t="s">
        <v>754</v>
      </c>
      <c r="H32" s="7" t="s">
        <v>501</v>
      </c>
      <c r="I32" s="7" t="s">
        <v>503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90 - Centro</v>
      </c>
      <c r="S32" s="17" t="str">
        <f>VLOOKUP(B32,SAOM!B$2:L1750,11,0)</f>
        <v>39980-000</v>
      </c>
      <c r="T32" s="33"/>
      <c r="U32" s="8" t="str">
        <f>VLOOKUP(B32,SAOM!B$2:M1330,12,0)</f>
        <v>(33) 3754-1310</v>
      </c>
      <c r="V32" s="12"/>
      <c r="W32" s="8"/>
      <c r="X32" s="39"/>
      <c r="Y32" s="42"/>
      <c r="Z32" s="107" t="s">
        <v>5030</v>
      </c>
      <c r="AA32" s="42">
        <v>41085</v>
      </c>
      <c r="AB32" s="8"/>
      <c r="AC32" s="50" t="s">
        <v>4902</v>
      </c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44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38370-000</v>
      </c>
      <c r="T33" s="33">
        <v>40893</v>
      </c>
      <c r="U33" s="8" t="str">
        <f>VLOOKUP(B33,SAOM!B$2:M1331,12,0)</f>
        <v>(34) 3265-1101</v>
      </c>
      <c r="V33" s="12">
        <v>40927</v>
      </c>
      <c r="W33" s="8" t="s">
        <v>4090</v>
      </c>
      <c r="X33" s="39">
        <v>40927</v>
      </c>
      <c r="Y33" s="42">
        <v>41012</v>
      </c>
      <c r="Z33" s="105" t="s">
        <v>751</v>
      </c>
      <c r="AA33" s="42">
        <v>40927</v>
      </c>
      <c r="AB33" s="8"/>
      <c r="AC33" s="50" t="s">
        <v>4902</v>
      </c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44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36832-000</v>
      </c>
      <c r="T34" s="33">
        <v>40931</v>
      </c>
      <c r="U34" s="8" t="str">
        <f>VLOOKUP(B34,SAOM!B$2:M1332,12,0)</f>
        <v>(32) 3745-1288</v>
      </c>
      <c r="V34" s="12">
        <v>40931</v>
      </c>
      <c r="W34" s="8" t="s">
        <v>1971</v>
      </c>
      <c r="X34" s="39">
        <v>40932</v>
      </c>
      <c r="Y34" s="42">
        <v>41012</v>
      </c>
      <c r="Z34" s="105" t="s">
        <v>751</v>
      </c>
      <c r="AA34" s="42">
        <v>40932</v>
      </c>
      <c r="AB34" s="42"/>
      <c r="AC34" s="50" t="s">
        <v>4902</v>
      </c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44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39835-000</v>
      </c>
      <c r="T35" s="33"/>
      <c r="U35" s="8" t="str">
        <f>VLOOKUP(B35,SAOM!B$2:M1333,12,0)</f>
        <v>(33) 9984-6212</v>
      </c>
      <c r="V35" s="12">
        <v>41081</v>
      </c>
      <c r="W35" s="8" t="s">
        <v>3286</v>
      </c>
      <c r="X35" s="39">
        <v>41082</v>
      </c>
      <c r="Y35" s="42">
        <v>41081</v>
      </c>
      <c r="Z35" s="39" t="s">
        <v>4003</v>
      </c>
      <c r="AA35" s="42">
        <v>41060</v>
      </c>
      <c r="AB35" t="s">
        <v>4557</v>
      </c>
      <c r="AC35" s="50" t="s">
        <v>4902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44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37267-000</v>
      </c>
      <c r="T36" s="33">
        <v>40931</v>
      </c>
      <c r="U36" s="8" t="str">
        <f>VLOOKUP(B36,SAOM!B$2:M1334,12,0)</f>
        <v>(35) 3865-1292</v>
      </c>
      <c r="V36" s="12">
        <v>40931</v>
      </c>
      <c r="W36" s="8" t="s">
        <v>4089</v>
      </c>
      <c r="X36" s="39">
        <v>40932</v>
      </c>
      <c r="Y36" s="42">
        <v>40954</v>
      </c>
      <c r="Z36" s="105" t="s">
        <v>751</v>
      </c>
      <c r="AA36" s="42">
        <v>40932</v>
      </c>
      <c r="AB36" s="8"/>
      <c r="AC36" s="50" t="s">
        <v>4902</v>
      </c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44" t="s">
        <v>519</v>
      </c>
      <c r="H37" s="7" t="s">
        <v>743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38290-000</v>
      </c>
      <c r="T37" s="33"/>
      <c r="U37" s="8" t="str">
        <f>VLOOKUP(B37,SAOM!B$2:M1335,12,0)</f>
        <v>(34) 3454-8273</v>
      </c>
      <c r="V37" s="12">
        <v>40967</v>
      </c>
      <c r="W37" s="8" t="s">
        <v>2680</v>
      </c>
      <c r="X37" s="39">
        <v>40973</v>
      </c>
      <c r="Y37" s="41"/>
      <c r="Z37" s="105"/>
      <c r="AA37" s="42">
        <v>40973</v>
      </c>
      <c r="AB37" s="8"/>
      <c r="AC37" s="50" t="s">
        <v>4902</v>
      </c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44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38460-000</v>
      </c>
      <c r="T38" s="33">
        <v>40932</v>
      </c>
      <c r="U38" s="8" t="str">
        <f>VLOOKUP(B38,SAOM!B$2:M1336,12,0)</f>
        <v>(34) 3248-1100</v>
      </c>
      <c r="V38" s="12">
        <v>40933</v>
      </c>
      <c r="W38" s="8" t="s">
        <v>1639</v>
      </c>
      <c r="X38" s="39">
        <v>40934</v>
      </c>
      <c r="Y38" s="42">
        <v>40954</v>
      </c>
      <c r="Z38" s="105" t="s">
        <v>2676</v>
      </c>
      <c r="AA38" s="42">
        <v>40934</v>
      </c>
      <c r="AB38" s="8"/>
      <c r="AC38" s="50" t="s">
        <v>4902</v>
      </c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44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35960-000</v>
      </c>
      <c r="T39" s="33">
        <v>40892</v>
      </c>
      <c r="U39" s="8" t="str">
        <f>VLOOKUP(B39,SAOM!B$2:M1337,12,0)</f>
        <v>(31) 3832-7125</v>
      </c>
      <c r="V39" s="12">
        <v>40918</v>
      </c>
      <c r="W39" s="8" t="s">
        <v>2322</v>
      </c>
      <c r="X39" s="39">
        <v>40918</v>
      </c>
      <c r="Y39" s="42">
        <v>40927</v>
      </c>
      <c r="Z39" s="105" t="s">
        <v>751</v>
      </c>
      <c r="AA39" s="42">
        <v>40918</v>
      </c>
      <c r="AB39" s="8"/>
      <c r="AC39" s="50" t="s">
        <v>4902</v>
      </c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44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35260-000</v>
      </c>
      <c r="T40" s="33">
        <v>40899</v>
      </c>
      <c r="U40" s="8" t="str">
        <f>VLOOKUP(B40,SAOM!B$2:M1338,12,0)</f>
        <v>(33) 3243-1232</v>
      </c>
      <c r="V40" s="12">
        <v>40920</v>
      </c>
      <c r="W40" s="8" t="s">
        <v>1596</v>
      </c>
      <c r="X40" s="39">
        <v>40920</v>
      </c>
      <c r="Y40" s="42">
        <v>41012</v>
      </c>
      <c r="Z40" s="105" t="s">
        <v>751</v>
      </c>
      <c r="AA40" s="42">
        <v>40920</v>
      </c>
      <c r="AB40" s="8"/>
      <c r="AC40" s="50" t="s">
        <v>4902</v>
      </c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44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9380-000</v>
      </c>
      <c r="T41" s="33">
        <v>40891</v>
      </c>
      <c r="U41" s="8" t="str">
        <f>VLOOKUP(B41,SAOM!B$2:M1339,12,0)</f>
        <v>(38) 3237-1124 - -</v>
      </c>
      <c r="V41" s="12">
        <v>40918</v>
      </c>
      <c r="W41" s="8" t="s">
        <v>4091</v>
      </c>
      <c r="X41" s="39">
        <v>40918</v>
      </c>
      <c r="Y41" s="42">
        <v>41012</v>
      </c>
      <c r="Z41" s="105" t="s">
        <v>751</v>
      </c>
      <c r="AA41" s="42">
        <v>40918</v>
      </c>
      <c r="AB41" s="8"/>
      <c r="AC41" s="50" t="s">
        <v>4902</v>
      </c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754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>39489-000</v>
      </c>
      <c r="T42" s="33"/>
      <c r="U42" s="8" t="str">
        <f>VLOOKUP(B42,SAOM!B$2:M1340,12,0)</f>
        <v>(38)9915-5592 (PREFE</v>
      </c>
      <c r="V42" s="12"/>
      <c r="W42" s="8"/>
      <c r="X42" s="39"/>
      <c r="Y42" s="42"/>
      <c r="Z42" s="106" t="s">
        <v>4515</v>
      </c>
      <c r="AA42" s="42">
        <v>41078</v>
      </c>
      <c r="AB42" s="42"/>
      <c r="AC42" s="50" t="s">
        <v>4902</v>
      </c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44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37557-000</v>
      </c>
      <c r="T43" s="33">
        <v>40932</v>
      </c>
      <c r="U43" s="8" t="str">
        <f>VLOOKUP(B43,SAOM!B$2:M1341,12,0)</f>
        <v>(35) 3424-1709</v>
      </c>
      <c r="V43" s="12">
        <v>40933</v>
      </c>
      <c r="W43" s="8" t="s">
        <v>4089</v>
      </c>
      <c r="X43" s="39">
        <v>40934</v>
      </c>
      <c r="Y43" s="42">
        <v>40954</v>
      </c>
      <c r="Z43" s="105" t="s">
        <v>2675</v>
      </c>
      <c r="AA43" s="42">
        <v>40934</v>
      </c>
      <c r="AB43" s="45"/>
      <c r="AC43" s="50" t="s">
        <v>4902</v>
      </c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44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35850-000</v>
      </c>
      <c r="T44" s="33">
        <v>40892</v>
      </c>
      <c r="U44" s="8" t="str">
        <f>VLOOKUP(B44,SAOM!B$2:M1342,12,0)</f>
        <v>(31) 3869-1001</v>
      </c>
      <c r="V44" s="12">
        <v>40921</v>
      </c>
      <c r="W44" s="8" t="s">
        <v>4089</v>
      </c>
      <c r="X44" s="39">
        <v>40921</v>
      </c>
      <c r="Y44" s="42">
        <v>40927</v>
      </c>
      <c r="Z44" s="105" t="s">
        <v>744</v>
      </c>
      <c r="AA44" s="42">
        <v>40924</v>
      </c>
      <c r="AB44" s="8"/>
      <c r="AC44" s="50" t="s">
        <v>4902</v>
      </c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44" t="s">
        <v>519</v>
      </c>
      <c r="H45" s="7" t="s">
        <v>743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38195-000</v>
      </c>
      <c r="T45" s="33"/>
      <c r="U45" s="8" t="str">
        <f>VLOOKUP(B45,SAOM!B$2:M1343,12,0)</f>
        <v>(34) 3353-1451</v>
      </c>
      <c r="V45" s="12">
        <v>40976</v>
      </c>
      <c r="W45" s="8" t="s">
        <v>2680</v>
      </c>
      <c r="X45" s="39">
        <v>40976</v>
      </c>
      <c r="Y45" s="41"/>
      <c r="Z45" s="105"/>
      <c r="AA45" s="42">
        <v>40976</v>
      </c>
      <c r="AB45" s="8"/>
      <c r="AC45" s="50" t="s">
        <v>4902</v>
      </c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44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35780-000</v>
      </c>
      <c r="T46" s="48">
        <v>40892</v>
      </c>
      <c r="U46" s="8" t="str">
        <f>VLOOKUP(B46,SAOM!B$2:M1344,12,0)</f>
        <v>(31) 3715-1942</v>
      </c>
      <c r="V46" s="47">
        <v>40919</v>
      </c>
      <c r="W46" s="8" t="s">
        <v>4090</v>
      </c>
      <c r="X46" s="49">
        <v>40919</v>
      </c>
      <c r="Y46" s="67">
        <v>40927</v>
      </c>
      <c r="Z46" s="105" t="s">
        <v>751</v>
      </c>
      <c r="AA46" s="67">
        <v>40919</v>
      </c>
      <c r="AB46" s="42"/>
      <c r="AC46" s="50" t="s">
        <v>4902</v>
      </c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44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39635-000</v>
      </c>
      <c r="T47" s="33">
        <v>40891</v>
      </c>
      <c r="U47" s="8" t="str">
        <f>VLOOKUP(B47,SAOM!B$2:M1345,12,0)</f>
        <v>(33) 8834-8257</v>
      </c>
      <c r="V47" s="12">
        <v>40919</v>
      </c>
      <c r="W47" s="8" t="s">
        <v>2322</v>
      </c>
      <c r="X47" s="39">
        <v>40919</v>
      </c>
      <c r="Y47" s="42">
        <v>40954</v>
      </c>
      <c r="Z47" s="105" t="s">
        <v>2677</v>
      </c>
      <c r="AA47" s="42">
        <v>40919</v>
      </c>
      <c r="AB47" s="8"/>
      <c r="AC47" s="50" t="s">
        <v>4902</v>
      </c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44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37514-000</v>
      </c>
      <c r="T48" s="33">
        <v>40892</v>
      </c>
      <c r="U48" s="8" t="str">
        <f>VLOOKUP(B48,SAOM!B$2:M1346,12,0)</f>
        <v>(35) 3624-1677</v>
      </c>
      <c r="V48" s="12">
        <v>40925</v>
      </c>
      <c r="W48" s="8" t="s">
        <v>4089</v>
      </c>
      <c r="X48" s="39">
        <v>40925</v>
      </c>
      <c r="Y48" s="42">
        <v>40927</v>
      </c>
      <c r="Z48" s="105" t="s">
        <v>745</v>
      </c>
      <c r="AA48" s="42">
        <v>40925</v>
      </c>
      <c r="AB48" s="8"/>
      <c r="AC48" s="50" t="s">
        <v>4902</v>
      </c>
    </row>
    <row r="49" spans="1:29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44" t="s">
        <v>519</v>
      </c>
      <c r="H49" s="7" t="s">
        <v>743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38108-000</v>
      </c>
      <c r="T49" s="33"/>
      <c r="U49" s="8" t="str">
        <f>VLOOKUP(B49,SAOM!B$2:M1347,12,0)</f>
        <v>(34) 3325-1375</v>
      </c>
      <c r="V49" s="12">
        <v>40991</v>
      </c>
      <c r="W49" s="8" t="s">
        <v>2680</v>
      </c>
      <c r="X49" s="39">
        <v>40991</v>
      </c>
      <c r="Y49" s="42"/>
      <c r="Z49" s="105" t="s">
        <v>2458</v>
      </c>
      <c r="AA49" s="42">
        <v>40991</v>
      </c>
      <c r="AB49" s="8"/>
      <c r="AC49" s="50" t="s">
        <v>4902</v>
      </c>
    </row>
    <row r="50" spans="1:29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44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36820-000</v>
      </c>
      <c r="T50" s="33">
        <v>40891</v>
      </c>
      <c r="U50" s="8" t="str">
        <f>VLOOKUP(B50,SAOM!B$2:M1348,12,0)</f>
        <v>(32) 3743-1053</v>
      </c>
      <c r="V50" s="12">
        <v>40904</v>
      </c>
      <c r="W50" s="8" t="s">
        <v>1971</v>
      </c>
      <c r="X50" s="39">
        <v>40905</v>
      </c>
      <c r="Y50" s="42">
        <v>41012</v>
      </c>
      <c r="Z50" s="105" t="s">
        <v>751</v>
      </c>
      <c r="AA50" s="42">
        <v>40900</v>
      </c>
      <c r="AB50" s="8"/>
      <c r="AC50" s="50" t="s">
        <v>4902</v>
      </c>
    </row>
    <row r="51" spans="1:29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44" t="s">
        <v>519</v>
      </c>
      <c r="H51" s="7" t="s">
        <v>743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36213-000</v>
      </c>
      <c r="T51" s="33"/>
      <c r="U51" s="8" t="str">
        <f>VLOOKUP(B51,SAOM!B$2:M1349,12,0)</f>
        <v>(32) 3553-2482</v>
      </c>
      <c r="V51" s="12">
        <v>40997</v>
      </c>
      <c r="W51" s="8" t="s">
        <v>692</v>
      </c>
      <c r="X51" s="39">
        <v>40998</v>
      </c>
      <c r="Y51" s="42"/>
      <c r="Z51" s="105"/>
      <c r="AA51" s="42">
        <v>41002</v>
      </c>
      <c r="AB51" s="8"/>
      <c r="AC51" s="50" t="s">
        <v>4902</v>
      </c>
    </row>
    <row r="52" spans="1:29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44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37905-000</v>
      </c>
      <c r="T52" s="33">
        <v>40923</v>
      </c>
      <c r="U52" s="8" t="str">
        <f>VLOOKUP(B52,SAOM!B$2:M1350,12,0)</f>
        <v>(35) 3537-1638</v>
      </c>
      <c r="V52" s="12">
        <v>40924</v>
      </c>
      <c r="W52" s="8" t="s">
        <v>1578</v>
      </c>
      <c r="X52" s="39">
        <v>40925</v>
      </c>
      <c r="Y52" s="42">
        <v>40927</v>
      </c>
      <c r="Z52" s="105" t="s">
        <v>746</v>
      </c>
      <c r="AA52" s="42">
        <v>40925</v>
      </c>
      <c r="AB52" s="8"/>
      <c r="AC52" s="50" t="s">
        <v>4902</v>
      </c>
    </row>
    <row r="53" spans="1:29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44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35760-000</v>
      </c>
      <c r="T53" s="33">
        <v>40892</v>
      </c>
      <c r="U53" s="8" t="str">
        <f>VLOOKUP(B53,SAOM!B$2:M1351,12,0)</f>
        <v>(31) 3716-7154</v>
      </c>
      <c r="V53" s="12">
        <v>40904</v>
      </c>
      <c r="W53" s="8" t="s">
        <v>4090</v>
      </c>
      <c r="X53" s="39">
        <v>40905</v>
      </c>
      <c r="Y53" s="42">
        <v>40927</v>
      </c>
      <c r="Z53" s="105" t="s">
        <v>750</v>
      </c>
      <c r="AA53" s="42">
        <v>40904</v>
      </c>
      <c r="AB53" s="8"/>
      <c r="AC53" s="50" t="s">
        <v>4902</v>
      </c>
    </row>
    <row r="54" spans="1:29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44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39840-000</v>
      </c>
      <c r="T54" s="33">
        <v>40899</v>
      </c>
      <c r="U54" s="8" t="str">
        <f>VLOOKUP(B54,SAOM!B$2:M1352,12,0)</f>
        <v>(33) 3512-1210</v>
      </c>
      <c r="V54" s="12">
        <v>40924</v>
      </c>
      <c r="W54" s="8" t="s">
        <v>4090</v>
      </c>
      <c r="X54" s="39">
        <v>40924</v>
      </c>
      <c r="Y54" s="12" t="s">
        <v>2678</v>
      </c>
      <c r="Z54" s="105"/>
      <c r="AA54" s="42">
        <v>40924</v>
      </c>
      <c r="AB54" s="8"/>
      <c r="AC54" s="50" t="s">
        <v>4902</v>
      </c>
    </row>
    <row r="55" spans="1:29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44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36152-000</v>
      </c>
      <c r="T55" s="33">
        <v>40891</v>
      </c>
      <c r="U55" s="8" t="str">
        <f>VLOOKUP(B55,SAOM!B$2:M1353,12,0)</f>
        <v>(32) 3274-5517</v>
      </c>
      <c r="V55" s="12">
        <v>40913</v>
      </c>
      <c r="W55" s="8" t="s">
        <v>1971</v>
      </c>
      <c r="X55" s="39">
        <v>40913</v>
      </c>
      <c r="Y55" s="42">
        <v>40954</v>
      </c>
      <c r="Z55" s="105" t="s">
        <v>751</v>
      </c>
      <c r="AA55" s="42">
        <v>40913</v>
      </c>
      <c r="AB55" s="8"/>
      <c r="AC55" s="50" t="s">
        <v>4902</v>
      </c>
    </row>
    <row r="56" spans="1:29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44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38730-000</v>
      </c>
      <c r="T56" s="33">
        <v>40930</v>
      </c>
      <c r="U56" s="8" t="str">
        <f>VLOOKUP(B56,SAOM!B$2:M1354,12,0)</f>
        <v>(34) 3834-1924</v>
      </c>
      <c r="V56" s="12">
        <v>40931</v>
      </c>
      <c r="W56" s="8" t="s">
        <v>1639</v>
      </c>
      <c r="X56" s="39">
        <v>40932</v>
      </c>
      <c r="Y56" s="42">
        <v>40954</v>
      </c>
      <c r="Z56" s="105" t="s">
        <v>2675</v>
      </c>
      <c r="AA56" s="42">
        <v>40932</v>
      </c>
      <c r="AB56" s="8"/>
      <c r="AC56" s="50" t="s">
        <v>4902</v>
      </c>
    </row>
    <row r="57" spans="1:29" ht="15" customHeight="1">
      <c r="A57" s="15">
        <v>694</v>
      </c>
      <c r="B57" s="75" t="s">
        <v>99</v>
      </c>
      <c r="C57" s="12">
        <v>40868</v>
      </c>
      <c r="D57" s="47">
        <v>41080</v>
      </c>
      <c r="E57" s="47">
        <f t="shared" si="0"/>
        <v>41095</v>
      </c>
      <c r="F57" s="62">
        <v>40914</v>
      </c>
      <c r="G57" s="44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>36525-000</v>
      </c>
      <c r="T57" s="33"/>
      <c r="U57" s="8" t="str">
        <f>VLOOKUP(B57,SAOM!B$2:M1355,12,0)</f>
        <v xml:space="preserve">(32)3553-1701/1225 </v>
      </c>
      <c r="V57" s="12">
        <v>41086</v>
      </c>
      <c r="W57" s="8" t="s">
        <v>1572</v>
      </c>
      <c r="X57" s="39">
        <v>41086</v>
      </c>
      <c r="Y57" s="42"/>
      <c r="Z57" s="107" t="s">
        <v>4070</v>
      </c>
      <c r="AA57" s="42">
        <v>41086</v>
      </c>
      <c r="AB57" s="8" t="s">
        <v>4778</v>
      </c>
      <c r="AC57" s="50" t="s">
        <v>4902</v>
      </c>
    </row>
    <row r="58" spans="1:29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44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36225-000</v>
      </c>
      <c r="T58" s="33">
        <v>40892</v>
      </c>
      <c r="U58" s="8" t="str">
        <f>VLOOKUP(B58,SAOM!B$2:M1356,12,0)</f>
        <v>(32) 3347-1243</v>
      </c>
      <c r="V58" s="12">
        <v>40919</v>
      </c>
      <c r="W58" s="8" t="s">
        <v>1578</v>
      </c>
      <c r="X58" s="39">
        <v>40919</v>
      </c>
      <c r="Y58" s="42">
        <v>41012</v>
      </c>
      <c r="Z58" s="105" t="s">
        <v>751</v>
      </c>
      <c r="AA58" s="42">
        <v>40919</v>
      </c>
      <c r="AB58" s="8"/>
      <c r="AC58" s="50" t="s">
        <v>4902</v>
      </c>
    </row>
    <row r="59" spans="1:29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44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35695-000</v>
      </c>
      <c r="T59" s="33">
        <v>40892</v>
      </c>
      <c r="U59" s="8" t="str">
        <f>VLOOKUP(B59,SAOM!B$2:M1357,12,0)</f>
        <v>(37) 3246-1191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751</v>
      </c>
      <c r="AA59" s="42">
        <v>40918</v>
      </c>
      <c r="AB59" s="8"/>
      <c r="AC59" s="50" t="s">
        <v>4902</v>
      </c>
    </row>
    <row r="60" spans="1:29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44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35796-000</v>
      </c>
      <c r="T60" s="33">
        <v>40932</v>
      </c>
      <c r="U60" s="8" t="str">
        <f>VLOOKUP(B60,SAOM!B$2:M1358,12,0)</f>
        <v>(38) 3723-1267</v>
      </c>
      <c r="V60" s="12">
        <v>40931</v>
      </c>
      <c r="W60" s="8" t="s">
        <v>4090</v>
      </c>
      <c r="X60" s="39">
        <v>40934</v>
      </c>
      <c r="Y60" s="42">
        <v>40954</v>
      </c>
      <c r="Z60" s="105" t="s">
        <v>751</v>
      </c>
      <c r="AA60" s="42">
        <v>40934</v>
      </c>
      <c r="AB60" s="8"/>
      <c r="AC60" s="50" t="s">
        <v>4902</v>
      </c>
    </row>
    <row r="61" spans="1:29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44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36390-000</v>
      </c>
      <c r="T61" s="33">
        <v>40920</v>
      </c>
      <c r="U61" s="8" t="str">
        <f>VLOOKUP(B61,SAOM!B$2:M1359,12,0)</f>
        <v>(35) 3825-1230</v>
      </c>
      <c r="V61" s="12">
        <v>40921</v>
      </c>
      <c r="W61" s="8" t="s">
        <v>1578</v>
      </c>
      <c r="X61" s="39">
        <v>40921</v>
      </c>
      <c r="Y61" s="42">
        <v>41012</v>
      </c>
      <c r="Z61" s="105" t="s">
        <v>751</v>
      </c>
      <c r="AA61" s="42">
        <v>40921</v>
      </c>
      <c r="AB61" s="8"/>
      <c r="AC61" s="50" t="s">
        <v>4902</v>
      </c>
    </row>
    <row r="62" spans="1:29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44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37965-000</v>
      </c>
      <c r="T62" s="33">
        <v>40891</v>
      </c>
      <c r="U62" s="8" t="str">
        <f>VLOOKUP(B62,SAOM!B$2:M1360,12,0)</f>
        <v>(35) 3593-1426</v>
      </c>
      <c r="V62" s="12">
        <v>40921</v>
      </c>
      <c r="W62" s="8" t="s">
        <v>1639</v>
      </c>
      <c r="X62" s="39">
        <v>40921</v>
      </c>
      <c r="Y62" s="42">
        <v>40927</v>
      </c>
      <c r="Z62" s="105" t="s">
        <v>751</v>
      </c>
      <c r="AA62" s="42">
        <v>40921</v>
      </c>
      <c r="AB62" s="8"/>
      <c r="AC62" s="50" t="s">
        <v>4902</v>
      </c>
    </row>
    <row r="63" spans="1:29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44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39645-000</v>
      </c>
      <c r="T63" s="33">
        <v>40945</v>
      </c>
      <c r="U63" s="8" t="str">
        <f>VLOOKUP(B63,SAOM!B$2:M1361,12,0)</f>
        <v>(33) 3738-9087</v>
      </c>
      <c r="V63" s="12">
        <v>40946</v>
      </c>
      <c r="W63" s="8" t="s">
        <v>1596</v>
      </c>
      <c r="X63" s="39">
        <v>40946</v>
      </c>
      <c r="Y63" s="42">
        <v>40984</v>
      </c>
      <c r="Z63" s="105" t="s">
        <v>2562</v>
      </c>
      <c r="AA63" s="42">
        <v>40946</v>
      </c>
      <c r="AB63" s="8"/>
      <c r="AC63" s="50" t="s">
        <v>4902</v>
      </c>
    </row>
    <row r="64" spans="1:29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44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39370-000</v>
      </c>
      <c r="T64" s="33">
        <v>40933</v>
      </c>
      <c r="U64" s="8" t="str">
        <f>VLOOKUP(B64,SAOM!B$2:M1362,12,0)</f>
        <v>(38) 3744-1615</v>
      </c>
      <c r="V64" s="12">
        <v>40934</v>
      </c>
      <c r="W64" s="8" t="s">
        <v>2322</v>
      </c>
      <c r="X64" s="39">
        <v>40935</v>
      </c>
      <c r="Y64" s="42">
        <v>40954</v>
      </c>
      <c r="Z64" s="105" t="s">
        <v>751</v>
      </c>
      <c r="AA64" s="42">
        <v>40935</v>
      </c>
      <c r="AB64" s="8"/>
      <c r="AC64" s="50" t="s">
        <v>4902</v>
      </c>
    </row>
    <row r="65" spans="1:29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44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35767-000</v>
      </c>
      <c r="T65" s="33">
        <v>40891</v>
      </c>
      <c r="U65" s="8" t="str">
        <f>VLOOKUP(B65,SAOM!B$2:M1363,12,0)</f>
        <v>(31) 8447-4943</v>
      </c>
      <c r="V65" s="12">
        <v>40911</v>
      </c>
      <c r="W65" s="8" t="s">
        <v>1742</v>
      </c>
      <c r="X65" s="39">
        <v>40910</v>
      </c>
      <c r="Y65" s="42">
        <v>41012</v>
      </c>
      <c r="Z65" s="105" t="s">
        <v>751</v>
      </c>
      <c r="AA65" s="42">
        <v>40911</v>
      </c>
      <c r="AB65" s="8"/>
      <c r="AC65" s="50" t="s">
        <v>4902</v>
      </c>
    </row>
    <row r="66" spans="1:29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44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35168-000</v>
      </c>
      <c r="T66" s="33">
        <v>40893</v>
      </c>
      <c r="U66" s="8" t="str">
        <f>VLOOKUP(B66,SAOM!B$2:M1364,12,0)</f>
        <v>(33) 3252-1405</v>
      </c>
      <c r="V66" s="12">
        <v>40904</v>
      </c>
      <c r="W66" s="8" t="s">
        <v>4090</v>
      </c>
      <c r="X66" s="39">
        <v>40905</v>
      </c>
      <c r="Y66" s="90">
        <v>41012</v>
      </c>
      <c r="Z66" s="105" t="s">
        <v>751</v>
      </c>
      <c r="AA66" s="42">
        <v>40905</v>
      </c>
      <c r="AB66" s="8"/>
      <c r="AC66" s="50" t="s">
        <v>4902</v>
      </c>
    </row>
    <row r="67" spans="1:29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44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39642-000</v>
      </c>
      <c r="T67" s="33"/>
      <c r="U67" s="8" t="str">
        <f>VLOOKUP(B67,SAOM!B$2:M1365,12,0)</f>
        <v>(33) 3737-8067</v>
      </c>
      <c r="V67" s="12">
        <v>40997</v>
      </c>
      <c r="W67" s="8" t="s">
        <v>2322</v>
      </c>
      <c r="X67" s="39">
        <v>40998</v>
      </c>
      <c r="Y67" s="81">
        <v>41012</v>
      </c>
      <c r="Z67" s="105" t="s">
        <v>2739</v>
      </c>
      <c r="AA67" s="42">
        <v>41002</v>
      </c>
      <c r="AB67" s="8"/>
      <c r="AC67" s="50" t="s">
        <v>4902</v>
      </c>
    </row>
    <row r="68" spans="1:29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44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33105-140</v>
      </c>
      <c r="T68" s="33">
        <v>40891</v>
      </c>
      <c r="U68" s="8" t="str">
        <f>VLOOKUP(B68,SAOM!B$2:M1366,12,0)</f>
        <v>31 3635-9854</v>
      </c>
      <c r="V68" s="12">
        <v>40918</v>
      </c>
      <c r="W68" s="8" t="s">
        <v>1578</v>
      </c>
      <c r="X68" s="39">
        <v>40918</v>
      </c>
      <c r="Y68" s="42">
        <v>41012</v>
      </c>
      <c r="Z68" s="105" t="s">
        <v>751</v>
      </c>
      <c r="AA68" s="42">
        <v>40918</v>
      </c>
      <c r="AB68" s="8"/>
      <c r="AC68" s="50" t="s">
        <v>4902</v>
      </c>
    </row>
    <row r="69" spans="1:29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44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33035-050</v>
      </c>
      <c r="T69" s="33">
        <v>40891</v>
      </c>
      <c r="U69" s="8" t="str">
        <f>VLOOKUP(B69,SAOM!B$2:M1367,12,0)</f>
        <v>31 3641-5206</v>
      </c>
      <c r="V69" s="12">
        <v>40899</v>
      </c>
      <c r="W69" s="8" t="s">
        <v>1742</v>
      </c>
      <c r="X69" s="39">
        <v>40899</v>
      </c>
      <c r="Y69" s="41">
        <v>40927</v>
      </c>
      <c r="Z69" s="105" t="s">
        <v>751</v>
      </c>
      <c r="AA69" s="42">
        <v>40905</v>
      </c>
      <c r="AB69" s="8"/>
      <c r="AC69" s="50" t="s">
        <v>4902</v>
      </c>
    </row>
    <row r="70" spans="1:29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44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33035-250</v>
      </c>
      <c r="T70" s="33">
        <v>40891</v>
      </c>
      <c r="U70" s="8" t="str">
        <f>VLOOKUP(B70,SAOM!B$2:M1368,12,0)</f>
        <v>31 3649-7933</v>
      </c>
      <c r="V70" s="12">
        <v>40899</v>
      </c>
      <c r="W70" s="8" t="s">
        <v>1639</v>
      </c>
      <c r="X70" s="39">
        <v>40899</v>
      </c>
      <c r="Y70" s="41">
        <v>40927</v>
      </c>
      <c r="Z70" s="105" t="s">
        <v>750</v>
      </c>
      <c r="AA70" s="42">
        <v>40905</v>
      </c>
      <c r="AB70" s="8"/>
      <c r="AC70" s="50" t="s">
        <v>4902</v>
      </c>
    </row>
    <row r="71" spans="1:29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44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33105-450</v>
      </c>
      <c r="T71" s="33">
        <v>40891</v>
      </c>
      <c r="U71" s="8" t="str">
        <f>VLOOKUP(B71,SAOM!B$2:M1369,12,0)</f>
        <v>31 3637-4603</v>
      </c>
      <c r="V71" s="12">
        <v>40917</v>
      </c>
      <c r="W71" s="8" t="s">
        <v>4089</v>
      </c>
      <c r="X71" s="39">
        <v>40917</v>
      </c>
      <c r="Y71" s="42">
        <v>41012</v>
      </c>
      <c r="Z71" s="105" t="s">
        <v>751</v>
      </c>
      <c r="AA71" s="42">
        <v>40917</v>
      </c>
      <c r="AB71" s="8"/>
      <c r="AC71" s="50" t="s">
        <v>4902</v>
      </c>
    </row>
    <row r="72" spans="1:29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44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33010-360</v>
      </c>
      <c r="T72" s="33">
        <v>40891</v>
      </c>
      <c r="U72" s="8" t="str">
        <f>VLOOKUP(B72,SAOM!B$2:M1370,12,0)</f>
        <v>31 3641-5837</v>
      </c>
      <c r="V72" s="12">
        <v>40918</v>
      </c>
      <c r="W72" s="8" t="s">
        <v>1742</v>
      </c>
      <c r="X72" s="39">
        <v>40918</v>
      </c>
      <c r="Y72" s="41">
        <v>41012</v>
      </c>
      <c r="Z72" s="105" t="s">
        <v>751</v>
      </c>
      <c r="AA72" s="42">
        <v>40918</v>
      </c>
      <c r="AB72" s="45"/>
      <c r="AC72" s="50" t="s">
        <v>4902</v>
      </c>
    </row>
    <row r="73" spans="1:29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44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33010-360</v>
      </c>
      <c r="T73" s="33">
        <v>40891</v>
      </c>
      <c r="U73" s="8" t="str">
        <f>VLOOKUP(B73,SAOM!B$2:M1371,12,0)</f>
        <v>31 3642-3485</v>
      </c>
      <c r="V73" s="12">
        <v>40898</v>
      </c>
      <c r="W73" s="8" t="s">
        <v>1578</v>
      </c>
      <c r="X73" s="39">
        <v>40898</v>
      </c>
      <c r="Y73" s="41">
        <v>40927</v>
      </c>
      <c r="Z73" s="105" t="s">
        <v>751</v>
      </c>
      <c r="AA73" s="42">
        <v>40898</v>
      </c>
      <c r="AB73" s="8"/>
      <c r="AC73" s="50" t="s">
        <v>4902</v>
      </c>
    </row>
    <row r="74" spans="1:29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44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33010-360</v>
      </c>
      <c r="T74" s="33">
        <v>40891</v>
      </c>
      <c r="U74" s="8" t="str">
        <f>VLOOKUP(B74,SAOM!B$2:M1372,12,0)</f>
        <v>31 3642-3485</v>
      </c>
      <c r="V74" s="12">
        <v>40910</v>
      </c>
      <c r="W74" s="8" t="s">
        <v>4089</v>
      </c>
      <c r="X74" s="39">
        <v>40910</v>
      </c>
      <c r="Y74" s="42">
        <v>40927</v>
      </c>
      <c r="Z74" s="105" t="s">
        <v>751</v>
      </c>
      <c r="AA74" s="42">
        <v>40911</v>
      </c>
      <c r="AB74" s="8"/>
      <c r="AC74" s="50" t="s">
        <v>4902</v>
      </c>
    </row>
    <row r="75" spans="1:29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44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33105-460</v>
      </c>
      <c r="T75" s="48">
        <v>40891</v>
      </c>
      <c r="U75" s="8" t="str">
        <f>VLOOKUP(B75,SAOM!B$2:M1373,12,0)</f>
        <v>31 3637-7486</v>
      </c>
      <c r="V75" s="47">
        <v>40925</v>
      </c>
      <c r="W75" s="8" t="s">
        <v>1578</v>
      </c>
      <c r="X75" s="49">
        <v>40925</v>
      </c>
      <c r="Y75" s="66">
        <v>41012</v>
      </c>
      <c r="Z75" s="104" t="s">
        <v>751</v>
      </c>
      <c r="AA75" s="67">
        <v>40925</v>
      </c>
      <c r="AB75" s="8"/>
      <c r="AC75" s="50" t="s">
        <v>4902</v>
      </c>
    </row>
    <row r="76" spans="1:29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44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33130-560</v>
      </c>
      <c r="T76" s="33">
        <v>40891</v>
      </c>
      <c r="U76" s="8" t="str">
        <f>VLOOKUP(B76,SAOM!B$2:M1374,12,0)</f>
        <v>31 3637-4695</v>
      </c>
      <c r="V76" s="12">
        <v>40914</v>
      </c>
      <c r="W76" s="8" t="s">
        <v>1578</v>
      </c>
      <c r="X76" s="39">
        <v>40914</v>
      </c>
      <c r="Y76" s="42">
        <v>40927</v>
      </c>
      <c r="Z76" s="105" t="s">
        <v>751</v>
      </c>
      <c r="AA76" s="42">
        <v>40914</v>
      </c>
      <c r="AB76" s="8"/>
      <c r="AC76" s="50" t="s">
        <v>4902</v>
      </c>
    </row>
    <row r="77" spans="1:29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44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33035-290</v>
      </c>
      <c r="T77" s="33">
        <v>40892</v>
      </c>
      <c r="U77" s="8" t="str">
        <f>VLOOKUP(B77,SAOM!B$2:M1375,12,0)</f>
        <v>31 3641-3428</v>
      </c>
      <c r="V77" s="12">
        <v>40911</v>
      </c>
      <c r="W77" s="8" t="s">
        <v>4090</v>
      </c>
      <c r="X77" s="39">
        <v>40911</v>
      </c>
      <c r="Y77" s="41">
        <v>40927</v>
      </c>
      <c r="Z77" s="105" t="s">
        <v>750</v>
      </c>
      <c r="AA77" s="42">
        <v>40911</v>
      </c>
      <c r="AB77" s="8"/>
      <c r="AC77" s="50" t="s">
        <v>4902</v>
      </c>
    </row>
    <row r="78" spans="1:29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44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33125-210</v>
      </c>
      <c r="T78" s="33">
        <v>40892</v>
      </c>
      <c r="U78" s="8" t="str">
        <f>VLOOKUP(B78,SAOM!B$2:M1376,12,0)</f>
        <v>31 3637-6504</v>
      </c>
      <c r="V78" s="12">
        <v>40904</v>
      </c>
      <c r="W78" s="8" t="s">
        <v>4090</v>
      </c>
      <c r="X78" s="39">
        <v>40903</v>
      </c>
      <c r="Y78" s="42">
        <v>41012</v>
      </c>
      <c r="Z78" s="105" t="s">
        <v>751</v>
      </c>
      <c r="AA78" s="42">
        <v>40900</v>
      </c>
      <c r="AB78" s="8"/>
      <c r="AC78" s="50" t="s">
        <v>4902</v>
      </c>
    </row>
    <row r="79" spans="1:29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44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 t="str">
        <f>VLOOKUP(B79,SAOM!B$2:L1797,11,0)</f>
        <v>33010-360</v>
      </c>
      <c r="T79" s="33">
        <v>40892</v>
      </c>
      <c r="U79" s="8">
        <f>VLOOKUP(B79,SAOM!B$2:M1377,12,0)</f>
        <v>3136496866</v>
      </c>
      <c r="V79" s="12">
        <v>40904</v>
      </c>
      <c r="W79" s="8" t="s">
        <v>1742</v>
      </c>
      <c r="X79" s="39">
        <v>40905</v>
      </c>
      <c r="Y79" s="41">
        <v>40927</v>
      </c>
      <c r="Z79" s="105" t="s">
        <v>750</v>
      </c>
      <c r="AA79" s="42">
        <v>40904</v>
      </c>
      <c r="AB79" s="8"/>
      <c r="AC79" s="50" t="s">
        <v>4902</v>
      </c>
    </row>
    <row r="80" spans="1:29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44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35537-000</v>
      </c>
      <c r="T80" s="33">
        <v>40892</v>
      </c>
      <c r="U80" s="8" t="str">
        <f>VLOOKUP(B80,SAOM!B$2:M1378,12,0)</f>
        <v>(37) 3335-1330</v>
      </c>
      <c r="V80" s="12">
        <v>40913</v>
      </c>
      <c r="W80" s="8" t="s">
        <v>1639</v>
      </c>
      <c r="X80" s="39">
        <v>40913</v>
      </c>
      <c r="Y80" s="42">
        <v>40927</v>
      </c>
      <c r="Z80" s="105" t="s">
        <v>751</v>
      </c>
      <c r="AA80" s="42">
        <v>40913</v>
      </c>
      <c r="AB80" s="8"/>
      <c r="AC80" s="50" t="s">
        <v>4902</v>
      </c>
    </row>
    <row r="81" spans="1:29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44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36750-000</v>
      </c>
      <c r="T81" s="33">
        <v>40891</v>
      </c>
      <c r="U81" s="8" t="str">
        <f>VLOOKUP(B81,SAOM!B$2:M1379,12,0)</f>
        <v>(32) 3446-1118</v>
      </c>
      <c r="V81" s="12">
        <v>40917</v>
      </c>
      <c r="W81" s="8" t="s">
        <v>1971</v>
      </c>
      <c r="X81" s="39">
        <v>40917</v>
      </c>
      <c r="Y81" s="42">
        <v>41012</v>
      </c>
      <c r="Z81" s="105" t="s">
        <v>751</v>
      </c>
      <c r="AA81" s="42">
        <v>40917</v>
      </c>
      <c r="AB81" s="8"/>
      <c r="AC81" s="50" t="s">
        <v>4902</v>
      </c>
    </row>
    <row r="82" spans="1:29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44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39818-000</v>
      </c>
      <c r="T82" s="33">
        <v>40893</v>
      </c>
      <c r="U82" s="8" t="str">
        <f>VLOOKUP(B82,SAOM!B$2:M1380,12,0)</f>
        <v>(33) 3534-2034</v>
      </c>
      <c r="V82" s="12">
        <v>40924</v>
      </c>
      <c r="W82" s="8" t="s">
        <v>1596</v>
      </c>
      <c r="X82" s="39">
        <v>40924</v>
      </c>
      <c r="Y82" s="42"/>
      <c r="Z82" s="105"/>
      <c r="AA82" s="42">
        <v>40924</v>
      </c>
      <c r="AB82" s="8"/>
      <c r="AC82" s="50" t="s">
        <v>4902</v>
      </c>
    </row>
    <row r="83" spans="1:29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44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36148-000</v>
      </c>
      <c r="T83" s="33">
        <v>40932</v>
      </c>
      <c r="U83" s="8" t="str">
        <f>VLOOKUP(B83,SAOM!B$2:M1381,12,0)</f>
        <v>(32) 3282-1111</v>
      </c>
      <c r="V83" s="12">
        <v>40933</v>
      </c>
      <c r="W83" s="8" t="s">
        <v>1971</v>
      </c>
      <c r="X83" s="39">
        <v>40934</v>
      </c>
      <c r="Y83" s="41">
        <v>40954</v>
      </c>
      <c r="Z83" s="105" t="s">
        <v>751</v>
      </c>
      <c r="AA83" s="42">
        <v>40934</v>
      </c>
      <c r="AB83" s="8"/>
      <c r="AC83" s="50" t="s">
        <v>4902</v>
      </c>
    </row>
    <row r="84" spans="1:29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44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35113-000</v>
      </c>
      <c r="T84" s="33">
        <v>40940</v>
      </c>
      <c r="U84" s="8" t="str">
        <f>VLOOKUP(B84,SAOM!B$2:M1382,12,0)</f>
        <v>(33) 3581-1181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2563</v>
      </c>
      <c r="AA84" s="42">
        <v>40942</v>
      </c>
      <c r="AB84" s="8"/>
      <c r="AC84" s="50" t="s">
        <v>4902</v>
      </c>
    </row>
    <row r="85" spans="1:29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44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36370-000</v>
      </c>
      <c r="T85" s="33">
        <v>40920</v>
      </c>
      <c r="U85" s="8" t="str">
        <f>VLOOKUP(B85,SAOM!B$2:M1383,12,0)</f>
        <v>(35) 3842-1494</v>
      </c>
      <c r="V85" s="12">
        <v>40921</v>
      </c>
      <c r="W85" s="8" t="s">
        <v>1742</v>
      </c>
      <c r="X85" s="39">
        <v>40921</v>
      </c>
      <c r="Y85" s="41">
        <v>41012</v>
      </c>
      <c r="Z85" s="105" t="s">
        <v>751</v>
      </c>
      <c r="AA85" s="42">
        <v>40921</v>
      </c>
      <c r="AB85" s="45"/>
      <c r="AC85" s="50" t="s">
        <v>4902</v>
      </c>
    </row>
    <row r="86" spans="1:29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44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35798-000</v>
      </c>
      <c r="T86" s="33">
        <v>40892</v>
      </c>
      <c r="U86" s="8" t="str">
        <f>VLOOKUP(B86,SAOM!B$2:M1384,12,0)</f>
        <v>(38) 3725-1195</v>
      </c>
      <c r="V86" s="12">
        <v>40913</v>
      </c>
      <c r="W86" s="8" t="s">
        <v>1742</v>
      </c>
      <c r="X86" s="39">
        <v>40913</v>
      </c>
      <c r="Y86" s="42">
        <v>40927</v>
      </c>
      <c r="Z86" s="105" t="s">
        <v>749</v>
      </c>
      <c r="AA86" s="42">
        <v>40913</v>
      </c>
      <c r="AB86" s="8"/>
      <c r="AC86" s="50" t="s">
        <v>4902</v>
      </c>
    </row>
    <row r="87" spans="1:29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44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39215-000</v>
      </c>
      <c r="T87" s="33">
        <v>40892</v>
      </c>
      <c r="U87" s="8" t="str">
        <f>VLOOKUP(B87,SAOM!B$2:M1385,12,0)</f>
        <v>(38) 3727-1106</v>
      </c>
      <c r="V87" s="12">
        <v>40924</v>
      </c>
      <c r="W87" s="8" t="s">
        <v>4090</v>
      </c>
      <c r="X87" s="39">
        <v>40925</v>
      </c>
      <c r="Y87" s="42">
        <v>40927</v>
      </c>
      <c r="Z87" s="105" t="s">
        <v>748</v>
      </c>
      <c r="AA87" s="42">
        <v>40925</v>
      </c>
      <c r="AB87" s="8"/>
      <c r="AC87" s="50" t="s">
        <v>4902</v>
      </c>
    </row>
    <row r="88" spans="1:29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44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35166-000</v>
      </c>
      <c r="T88" s="48">
        <v>40899</v>
      </c>
      <c r="U88" s="8" t="str">
        <f>VLOOKUP(B88,SAOM!B$2:M1386,12,0)</f>
        <v>(33) 3251-1359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751</v>
      </c>
      <c r="AA88" s="67">
        <v>40928</v>
      </c>
      <c r="AB88" s="42"/>
      <c r="AC88" s="50" t="s">
        <v>4902</v>
      </c>
    </row>
    <row r="89" spans="1:29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44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Rua Do Cruze</v>
      </c>
      <c r="T89" s="33">
        <v>40892</v>
      </c>
      <c r="U89" s="8" t="str">
        <f>VLOOKUP(B89,SAOM!B$2:M1387,12,0)</f>
        <v>(37) 3272-1229</v>
      </c>
      <c r="V89" s="12">
        <v>40904</v>
      </c>
      <c r="W89" s="8" t="s">
        <v>1578</v>
      </c>
      <c r="X89" s="39">
        <v>40904</v>
      </c>
      <c r="Y89" s="42">
        <v>40927</v>
      </c>
      <c r="Z89" s="105" t="s">
        <v>747</v>
      </c>
      <c r="AA89" s="42">
        <v>40904</v>
      </c>
      <c r="AB89" s="8"/>
      <c r="AC89" s="50" t="s">
        <v>4902</v>
      </c>
    </row>
    <row r="90" spans="1:29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44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39336-000</v>
      </c>
      <c r="T90" s="33">
        <v>40931</v>
      </c>
      <c r="U90" s="8" t="str">
        <f>VLOOKUP(B90,SAOM!B$2:M1388,12,0)</f>
        <v>(38) 3231-6215</v>
      </c>
      <c r="V90" s="12">
        <v>40932</v>
      </c>
      <c r="W90" s="8" t="s">
        <v>2322</v>
      </c>
      <c r="X90" s="39">
        <v>40932</v>
      </c>
      <c r="Y90" s="42">
        <v>40954</v>
      </c>
      <c r="Z90" s="105" t="s">
        <v>751</v>
      </c>
      <c r="AA90" s="42">
        <v>40932</v>
      </c>
      <c r="AB90" s="8"/>
      <c r="AC90" s="50" t="s">
        <v>4902</v>
      </c>
    </row>
    <row r="91" spans="1:29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44" t="s">
        <v>519</v>
      </c>
      <c r="H91" s="7" t="s">
        <v>743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38295-000</v>
      </c>
      <c r="T91" s="33"/>
      <c r="U91" s="8" t="str">
        <f>VLOOKUP(B91,SAOM!B$2:M1389,12,0)</f>
        <v>(34) 3453-1722</v>
      </c>
      <c r="V91" s="12">
        <v>40974</v>
      </c>
      <c r="W91" s="8" t="s">
        <v>2680</v>
      </c>
      <c r="X91" s="39">
        <v>40974</v>
      </c>
      <c r="Y91" s="41"/>
      <c r="Z91" s="105"/>
      <c r="AA91" s="42">
        <v>40974</v>
      </c>
      <c r="AB91" s="42"/>
      <c r="AC91" s="50" t="s">
        <v>4902</v>
      </c>
    </row>
    <row r="92" spans="1:29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44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38155-000</v>
      </c>
      <c r="T92" s="33">
        <v>40899</v>
      </c>
      <c r="U92" s="8" t="str">
        <f>VLOOKUP(B92,SAOM!B$2:M1390,12,0)</f>
        <v>34) 3816-1011</v>
      </c>
      <c r="V92" s="12">
        <v>40920</v>
      </c>
      <c r="W92" s="8" t="s">
        <v>3177</v>
      </c>
      <c r="X92" s="39">
        <v>40920</v>
      </c>
      <c r="Y92" s="41">
        <v>40954</v>
      </c>
      <c r="Z92" s="105" t="s">
        <v>751</v>
      </c>
      <c r="AA92" s="42">
        <v>40920</v>
      </c>
      <c r="AB92" s="8"/>
      <c r="AC92" s="50" t="s">
        <v>4902</v>
      </c>
    </row>
    <row r="93" spans="1:29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44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39855-000</v>
      </c>
      <c r="T93" s="33">
        <v>40938</v>
      </c>
      <c r="U93" s="8" t="str">
        <f>VLOOKUP(B93,SAOM!B$2:M1391,12,0)</f>
        <v>(33) 3527-1212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  <c r="AC93" s="50" t="s">
        <v>4902</v>
      </c>
    </row>
    <row r="94" spans="1:29">
      <c r="A94" s="23">
        <v>775</v>
      </c>
      <c r="B94" s="77" t="s">
        <v>695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44" t="s">
        <v>519</v>
      </c>
      <c r="H94" s="44" t="s">
        <v>501</v>
      </c>
      <c r="I94" s="7" t="s">
        <v>503</v>
      </c>
      <c r="J94" s="8" t="s">
        <v>696</v>
      </c>
      <c r="K94" s="8" t="s">
        <v>719</v>
      </c>
      <c r="L94" s="8" t="s">
        <v>720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38960-000</v>
      </c>
      <c r="T94" s="33"/>
      <c r="U94" s="8" t="str">
        <f>VLOOKUP(B94,SAOM!B$2:M1392,12,0)</f>
        <v>(34) 3637-1441</v>
      </c>
      <c r="V94" s="12">
        <v>40991</v>
      </c>
      <c r="W94" s="8" t="s">
        <v>1639</v>
      </c>
      <c r="X94" s="39">
        <v>40991</v>
      </c>
      <c r="Y94" s="81">
        <v>41012</v>
      </c>
      <c r="Z94" s="105" t="s">
        <v>751</v>
      </c>
      <c r="AA94" s="42">
        <v>40991</v>
      </c>
      <c r="AB94" s="42"/>
      <c r="AC94" s="50" t="s">
        <v>4902</v>
      </c>
    </row>
    <row r="95" spans="1:29">
      <c r="A95" s="23">
        <v>776</v>
      </c>
      <c r="B95" s="75" t="s">
        <v>697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44" t="s">
        <v>519</v>
      </c>
      <c r="H95" s="7" t="s">
        <v>501</v>
      </c>
      <c r="I95" s="7" t="s">
        <v>503</v>
      </c>
      <c r="J95" s="8" t="s">
        <v>698</v>
      </c>
      <c r="K95" s="8" t="s">
        <v>721</v>
      </c>
      <c r="L95" s="8" t="s">
        <v>722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35797-000</v>
      </c>
      <c r="T95" s="33">
        <v>40942</v>
      </c>
      <c r="U95" s="8" t="str">
        <f>VLOOKUP(B95,SAOM!B$2:M1393,12,0)</f>
        <v>(38) 3724-1373</v>
      </c>
      <c r="V95" s="12">
        <v>40945</v>
      </c>
      <c r="W95" s="8" t="s">
        <v>4090</v>
      </c>
      <c r="X95" s="39">
        <v>40946</v>
      </c>
      <c r="Y95" s="41">
        <v>40984</v>
      </c>
      <c r="Z95" s="105" t="s">
        <v>2564</v>
      </c>
      <c r="AA95" s="42">
        <v>40946</v>
      </c>
      <c r="AB95" s="8"/>
      <c r="AC95" s="50" t="s">
        <v>4902</v>
      </c>
    </row>
    <row r="96" spans="1:29">
      <c r="A96" s="23">
        <v>777</v>
      </c>
      <c r="B96" s="75" t="s">
        <v>699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44" t="s">
        <v>519</v>
      </c>
      <c r="H96" s="7" t="s">
        <v>501</v>
      </c>
      <c r="I96" s="7" t="s">
        <v>503</v>
      </c>
      <c r="J96" s="8" t="s">
        <v>700</v>
      </c>
      <c r="K96" s="8" t="s">
        <v>723</v>
      </c>
      <c r="L96" s="8" t="s">
        <v>724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39135-000</v>
      </c>
      <c r="T96" s="33">
        <v>40953</v>
      </c>
      <c r="U96" s="8" t="str">
        <f>VLOOKUP(B96,SAOM!B$2:M1394,12,0)</f>
        <v>(38) 3545-1163</v>
      </c>
      <c r="V96" s="12">
        <v>40954</v>
      </c>
      <c r="W96" s="8" t="s">
        <v>1596</v>
      </c>
      <c r="X96" s="39">
        <v>40954</v>
      </c>
      <c r="Y96" s="41">
        <v>40984</v>
      </c>
      <c r="Z96" s="105" t="s">
        <v>751</v>
      </c>
      <c r="AA96" s="42">
        <v>40954</v>
      </c>
      <c r="AB96" s="8"/>
      <c r="AC96" s="50" t="s">
        <v>4902</v>
      </c>
    </row>
    <row r="97" spans="1:29">
      <c r="A97" s="23">
        <v>778</v>
      </c>
      <c r="B97" s="75" t="s">
        <v>701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44" t="s">
        <v>519</v>
      </c>
      <c r="H97" s="7" t="s">
        <v>686</v>
      </c>
      <c r="I97" s="7" t="s">
        <v>503</v>
      </c>
      <c r="J97" s="8" t="s">
        <v>702</v>
      </c>
      <c r="K97" s="8" t="s">
        <v>725</v>
      </c>
      <c r="L97" s="8" t="s">
        <v>726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35715-000</v>
      </c>
      <c r="T97" s="33"/>
      <c r="U97" s="8" t="str">
        <f>VLOOKUP(B97,SAOM!B$2:M1395,12,0)</f>
        <v>(31) 3711-1212</v>
      </c>
      <c r="V97" s="12">
        <v>40980</v>
      </c>
      <c r="W97" s="8" t="s">
        <v>965</v>
      </c>
      <c r="X97" s="39">
        <v>40980</v>
      </c>
      <c r="Y97" s="41"/>
      <c r="Z97" s="105"/>
      <c r="AA97" s="42">
        <v>40980</v>
      </c>
      <c r="AB97" s="8"/>
      <c r="AC97" s="50" t="s">
        <v>4902</v>
      </c>
    </row>
    <row r="98" spans="1:29">
      <c r="A98" s="23">
        <v>779</v>
      </c>
      <c r="B98" s="75" t="s">
        <v>703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44" t="s">
        <v>519</v>
      </c>
      <c r="H98" s="7" t="s">
        <v>501</v>
      </c>
      <c r="I98" s="7" t="s">
        <v>503</v>
      </c>
      <c r="J98" s="8" t="s">
        <v>704</v>
      </c>
      <c r="K98" s="8" t="s">
        <v>727</v>
      </c>
      <c r="L98" s="8" t="s">
        <v>728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35230-000</v>
      </c>
      <c r="T98" s="33">
        <v>40946</v>
      </c>
      <c r="U98" s="8" t="str">
        <f>VLOOKUP(B98,SAOM!B$2:M1396,12,0)</f>
        <v>(33) 3263-3339</v>
      </c>
      <c r="V98" s="12">
        <v>40947</v>
      </c>
      <c r="W98" s="8" t="s">
        <v>1596</v>
      </c>
      <c r="X98" s="39">
        <v>40947</v>
      </c>
      <c r="Y98" s="41">
        <v>40984</v>
      </c>
      <c r="Z98" s="105" t="s">
        <v>751</v>
      </c>
      <c r="AA98" s="42">
        <v>40947</v>
      </c>
      <c r="AB98" s="8"/>
      <c r="AC98" s="50" t="s">
        <v>4902</v>
      </c>
    </row>
    <row r="99" spans="1:29">
      <c r="A99" s="23">
        <v>780</v>
      </c>
      <c r="B99" s="75" t="s">
        <v>705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44" t="s">
        <v>519</v>
      </c>
      <c r="H99" s="7" t="s">
        <v>501</v>
      </c>
      <c r="I99" s="7" t="s">
        <v>503</v>
      </c>
      <c r="J99" s="8" t="s">
        <v>706</v>
      </c>
      <c r="K99" s="8" t="s">
        <v>729</v>
      </c>
      <c r="L99" s="8" t="s">
        <v>730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39529-000</v>
      </c>
      <c r="T99" s="33">
        <v>40942</v>
      </c>
      <c r="U99" s="8" t="str">
        <f>VLOOKUP(B99,SAOM!B$2:M1397,12,0)</f>
        <v>(38) 9965-9897</v>
      </c>
      <c r="V99" s="12">
        <v>40947</v>
      </c>
      <c r="W99" s="8" t="s">
        <v>2322</v>
      </c>
      <c r="X99" s="39">
        <v>40947</v>
      </c>
      <c r="Y99" s="41">
        <v>40984</v>
      </c>
      <c r="Z99" s="105" t="s">
        <v>745</v>
      </c>
      <c r="AA99" s="42">
        <v>40947</v>
      </c>
      <c r="AB99" s="42"/>
      <c r="AC99" s="50" t="s">
        <v>4902</v>
      </c>
    </row>
    <row r="100" spans="1:29">
      <c r="A100" s="23">
        <v>781</v>
      </c>
      <c r="B100" s="75" t="s">
        <v>707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44" t="s">
        <v>519</v>
      </c>
      <c r="H100" s="7" t="s">
        <v>501</v>
      </c>
      <c r="I100" s="7" t="s">
        <v>503</v>
      </c>
      <c r="J100" s="8" t="s">
        <v>708</v>
      </c>
      <c r="K100" s="8" t="s">
        <v>731</v>
      </c>
      <c r="L100" s="8" t="s">
        <v>732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39563-000</v>
      </c>
      <c r="T100" s="33">
        <v>40947</v>
      </c>
      <c r="U100" s="8" t="str">
        <f>VLOOKUP(B100,SAOM!B$2:M1398,12,0)</f>
        <v>(33) 3753-9002</v>
      </c>
      <c r="V100" s="12">
        <v>40948</v>
      </c>
      <c r="W100" s="8" t="s">
        <v>3177</v>
      </c>
      <c r="X100" s="39">
        <v>40948</v>
      </c>
      <c r="Y100" s="41">
        <v>40984</v>
      </c>
      <c r="Z100" s="105" t="s">
        <v>745</v>
      </c>
      <c r="AA100" s="42">
        <v>40917</v>
      </c>
      <c r="AB100" s="8"/>
      <c r="AC100" s="50" t="s">
        <v>4902</v>
      </c>
    </row>
    <row r="101" spans="1:29">
      <c r="A101" s="43">
        <v>782</v>
      </c>
      <c r="B101" s="75" t="s">
        <v>709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44" t="s">
        <v>519</v>
      </c>
      <c r="H101" s="7" t="s">
        <v>743</v>
      </c>
      <c r="I101" s="7" t="s">
        <v>503</v>
      </c>
      <c r="J101" s="8" t="s">
        <v>710</v>
      </c>
      <c r="K101" s="8" t="s">
        <v>733</v>
      </c>
      <c r="L101" s="8" t="s">
        <v>734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37775-000</v>
      </c>
      <c r="T101" s="33"/>
      <c r="U101" s="8" t="str">
        <f>VLOOKUP(B101,SAOM!B$2:M1399,12,0)</f>
        <v>(35) 3734-1258</v>
      </c>
      <c r="V101" s="12">
        <v>41003</v>
      </c>
      <c r="W101" s="8" t="s">
        <v>2680</v>
      </c>
      <c r="X101" s="39">
        <v>41010</v>
      </c>
      <c r="Y101" s="41"/>
      <c r="Z101" s="105" t="s">
        <v>2733</v>
      </c>
      <c r="AA101" s="42">
        <v>41010</v>
      </c>
      <c r="AB101" s="42"/>
      <c r="AC101" s="50" t="s">
        <v>4902</v>
      </c>
    </row>
    <row r="102" spans="1:29">
      <c r="A102" s="23">
        <v>783</v>
      </c>
      <c r="B102" s="75" t="s">
        <v>711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44" t="s">
        <v>519</v>
      </c>
      <c r="H102" s="44" t="s">
        <v>501</v>
      </c>
      <c r="I102" s="7" t="s">
        <v>503</v>
      </c>
      <c r="J102" s="8" t="s">
        <v>712</v>
      </c>
      <c r="K102" s="8" t="s">
        <v>735</v>
      </c>
      <c r="L102" s="8" t="s">
        <v>736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36146-000</v>
      </c>
      <c r="T102" s="33"/>
      <c r="U102" s="8" t="str">
        <f>VLOOKUP(B102,SAOM!B$2:M1400,12,0)</f>
        <v>(32) 3334-1260</v>
      </c>
      <c r="V102" s="12">
        <v>40989</v>
      </c>
      <c r="W102" s="8" t="s">
        <v>1971</v>
      </c>
      <c r="X102" s="39">
        <v>40989</v>
      </c>
      <c r="Y102" s="81">
        <v>41012</v>
      </c>
      <c r="Z102" s="105" t="s">
        <v>751</v>
      </c>
      <c r="AA102" s="42">
        <v>40989</v>
      </c>
      <c r="AB102" s="8"/>
      <c r="AC102" s="50" t="s">
        <v>4902</v>
      </c>
    </row>
    <row r="103" spans="1:29">
      <c r="A103" s="23">
        <v>784</v>
      </c>
      <c r="B103" s="75" t="s">
        <v>713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44" t="s">
        <v>519</v>
      </c>
      <c r="H103" s="7" t="s">
        <v>501</v>
      </c>
      <c r="I103" s="7" t="s">
        <v>503</v>
      </c>
      <c r="J103" s="8" t="s">
        <v>714</v>
      </c>
      <c r="K103" s="8" t="s">
        <v>737</v>
      </c>
      <c r="L103" s="8" t="s">
        <v>738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38790-000</v>
      </c>
      <c r="T103" s="33">
        <v>40942</v>
      </c>
      <c r="U103" s="8" t="str">
        <f>VLOOKUP(B103,SAOM!B$2:M1401,12,0)</f>
        <v>(38) 3563-1358</v>
      </c>
      <c r="V103" s="12">
        <v>40945</v>
      </c>
      <c r="W103" s="8" t="s">
        <v>1578</v>
      </c>
      <c r="X103" s="39">
        <v>40946</v>
      </c>
      <c r="Y103" s="41">
        <v>40984</v>
      </c>
      <c r="Z103" s="105" t="s">
        <v>751</v>
      </c>
      <c r="AA103" s="42">
        <v>40946</v>
      </c>
      <c r="AB103" s="8"/>
      <c r="AC103" s="50" t="s">
        <v>4902</v>
      </c>
    </row>
    <row r="104" spans="1:29">
      <c r="A104" s="23">
        <v>785</v>
      </c>
      <c r="B104" s="75" t="s">
        <v>715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44" t="s">
        <v>519</v>
      </c>
      <c r="H104" s="7" t="s">
        <v>501</v>
      </c>
      <c r="I104" s="7" t="s">
        <v>503</v>
      </c>
      <c r="J104" s="8" t="s">
        <v>716</v>
      </c>
      <c r="K104" s="8" t="s">
        <v>739</v>
      </c>
      <c r="L104" s="8" t="s">
        <v>740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35845-000</v>
      </c>
      <c r="T104" s="33"/>
      <c r="U104" s="8" t="str">
        <f>VLOOKUP(B104,SAOM!B$2:M1402,12,0)</f>
        <v>(31) 3718-6285</v>
      </c>
      <c r="V104" s="12">
        <v>40988</v>
      </c>
      <c r="W104" s="8" t="s">
        <v>1639</v>
      </c>
      <c r="X104" s="39">
        <v>40988</v>
      </c>
      <c r="Y104" s="81">
        <v>41012</v>
      </c>
      <c r="Z104" s="105" t="s">
        <v>751</v>
      </c>
      <c r="AA104" s="42">
        <v>40988</v>
      </c>
      <c r="AB104" s="8"/>
      <c r="AC104" s="50" t="s">
        <v>4902</v>
      </c>
    </row>
    <row r="105" spans="1:29">
      <c r="A105" s="23">
        <v>774</v>
      </c>
      <c r="B105" s="75" t="s">
        <v>717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44" t="s">
        <v>519</v>
      </c>
      <c r="H105" s="7" t="s">
        <v>686</v>
      </c>
      <c r="I105" s="7" t="s">
        <v>503</v>
      </c>
      <c r="J105" s="8" t="s">
        <v>718</v>
      </c>
      <c r="K105" s="8" t="s">
        <v>741</v>
      </c>
      <c r="L105" s="8" t="s">
        <v>742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35515-000</v>
      </c>
      <c r="T105" s="33"/>
      <c r="U105" s="8" t="str">
        <f>VLOOKUP(B105,SAOM!B$2:M1403,12,0)</f>
        <v>(37) 3287-1946</v>
      </c>
      <c r="V105" s="12">
        <v>40952</v>
      </c>
      <c r="W105" s="8" t="s">
        <v>965</v>
      </c>
      <c r="X105" s="39">
        <v>40952</v>
      </c>
      <c r="Y105" s="41"/>
      <c r="Z105" s="105"/>
      <c r="AA105" s="42">
        <v>40952</v>
      </c>
      <c r="AB105" s="8"/>
      <c r="AC105" s="50" t="s">
        <v>4902</v>
      </c>
    </row>
    <row r="106" spans="1:29">
      <c r="A106" s="23">
        <v>786</v>
      </c>
      <c r="B106" s="87" t="s">
        <v>785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754</v>
      </c>
      <c r="H106" s="7" t="s">
        <v>501</v>
      </c>
      <c r="I106" s="7" t="s">
        <v>503</v>
      </c>
      <c r="J106" s="8" t="s">
        <v>786</v>
      </c>
      <c r="K106" s="8" t="s">
        <v>835</v>
      </c>
      <c r="L106" s="8" t="s">
        <v>836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35935-000</v>
      </c>
      <c r="T106" s="33"/>
      <c r="U106" s="8" t="str">
        <f>VLOOKUP(B106,SAOM!B$2:M1404,12,0)</f>
        <v>(31) 3833-5561</v>
      </c>
      <c r="V106" s="12"/>
      <c r="W106" s="8"/>
      <c r="X106" s="39"/>
      <c r="Y106" s="41"/>
      <c r="Z106" s="105" t="s">
        <v>4562</v>
      </c>
      <c r="AA106" s="42">
        <v>41078</v>
      </c>
      <c r="AB106" s="8"/>
      <c r="AC106" s="50" t="s">
        <v>4902</v>
      </c>
    </row>
    <row r="107" spans="1:29">
      <c r="A107" s="23">
        <v>797</v>
      </c>
      <c r="B107" s="75" t="s">
        <v>787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754</v>
      </c>
      <c r="H107" s="7" t="s">
        <v>501</v>
      </c>
      <c r="I107" s="7" t="s">
        <v>503</v>
      </c>
      <c r="J107" s="8" t="s">
        <v>788</v>
      </c>
      <c r="K107" s="8" t="s">
        <v>837</v>
      </c>
      <c r="L107" s="8" t="s">
        <v>838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35145-000</v>
      </c>
      <c r="T107" s="33"/>
      <c r="U107" s="8" t="str">
        <f>VLOOKUP(B107,SAOM!B$2:M1405,12,0)</f>
        <v>(33) 3232-1796</v>
      </c>
      <c r="V107" s="12"/>
      <c r="W107" s="8"/>
      <c r="X107" s="39"/>
      <c r="Y107" s="41"/>
      <c r="Z107" s="39" t="s">
        <v>4571</v>
      </c>
      <c r="AA107" s="42">
        <v>41078</v>
      </c>
      <c r="AB107" s="8"/>
      <c r="AC107" s="50" t="s">
        <v>4902</v>
      </c>
    </row>
    <row r="108" spans="1:29">
      <c r="A108" s="23">
        <v>798</v>
      </c>
      <c r="B108" s="75" t="s">
        <v>789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754</v>
      </c>
      <c r="H108" s="7" t="s">
        <v>501</v>
      </c>
      <c r="I108" s="7" t="s">
        <v>503</v>
      </c>
      <c r="J108" s="8" t="s">
        <v>790</v>
      </c>
      <c r="K108" s="8" t="s">
        <v>839</v>
      </c>
      <c r="L108" s="8" t="s">
        <v>840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>AVENIDA PADRE JULIO DE RAZZ, 505 - CENTRO</v>
      </c>
      <c r="S108" s="17" t="str">
        <f>VLOOKUP(B108,SAOM!B$2:L1826,11,0)</f>
        <v>38150-000</v>
      </c>
      <c r="T108" s="33"/>
      <c r="U108" s="8" t="str">
        <f>VLOOKUP(B108,SAOM!B$2:M1406,12,0)</f>
        <v>(34)3323-1222</v>
      </c>
      <c r="V108" s="12"/>
      <c r="W108" s="8"/>
      <c r="X108" s="39"/>
      <c r="Y108" s="41"/>
      <c r="Z108" s="105" t="s">
        <v>4588</v>
      </c>
      <c r="AA108" s="42">
        <v>40952</v>
      </c>
      <c r="AB108" s="8"/>
      <c r="AC108" s="50" t="s">
        <v>4902</v>
      </c>
    </row>
    <row r="109" spans="1:29">
      <c r="A109" s="23">
        <v>802</v>
      </c>
      <c r="B109" s="88" t="s">
        <v>791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44" t="s">
        <v>519</v>
      </c>
      <c r="H109" s="7" t="s">
        <v>501</v>
      </c>
      <c r="I109" s="7" t="s">
        <v>503</v>
      </c>
      <c r="J109" s="8" t="s">
        <v>792</v>
      </c>
      <c r="K109" s="8" t="s">
        <v>841</v>
      </c>
      <c r="L109" s="8" t="s">
        <v>842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38650-000</v>
      </c>
      <c r="T109" s="33">
        <v>40966</v>
      </c>
      <c r="U109" s="8" t="str">
        <f>VLOOKUP(B109,SAOM!B$2:M1407,12,0)</f>
        <v>(38) 3675-1503</v>
      </c>
      <c r="V109" s="12">
        <v>40967</v>
      </c>
      <c r="W109" s="8" t="s">
        <v>4091</v>
      </c>
      <c r="X109" s="39">
        <v>40968</v>
      </c>
      <c r="Y109" s="41">
        <v>40984</v>
      </c>
      <c r="Z109" s="105" t="s">
        <v>751</v>
      </c>
      <c r="AA109" s="42">
        <v>40968</v>
      </c>
      <c r="AB109" s="8"/>
      <c r="AC109" s="50" t="s">
        <v>4902</v>
      </c>
    </row>
    <row r="110" spans="1:29">
      <c r="A110" s="23">
        <v>805</v>
      </c>
      <c r="B110" s="75" t="s">
        <v>793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754</v>
      </c>
      <c r="H110" s="7" t="s">
        <v>501</v>
      </c>
      <c r="I110" s="7" t="s">
        <v>503</v>
      </c>
      <c r="J110" s="8" t="s">
        <v>794</v>
      </c>
      <c r="K110" s="8" t="s">
        <v>843</v>
      </c>
      <c r="L110" s="8" t="s">
        <v>844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>38640-000</v>
      </c>
      <c r="T110" s="33"/>
      <c r="U110" s="8" t="str">
        <f>VLOOKUP(B110,SAOM!B$2:M1408,12,0)</f>
        <v xml:space="preserve">(38)3678-1013 </v>
      </c>
      <c r="V110" s="12"/>
      <c r="W110" s="8"/>
      <c r="X110" s="39"/>
      <c r="Y110" s="41"/>
      <c r="Z110" s="39" t="s">
        <v>4551</v>
      </c>
      <c r="AA110" s="42">
        <v>41078</v>
      </c>
      <c r="AB110" s="8"/>
      <c r="AC110" s="50" t="s">
        <v>4902</v>
      </c>
    </row>
    <row r="111" spans="1:29" s="61" customFormat="1">
      <c r="A111" s="23">
        <v>806</v>
      </c>
      <c r="B111" s="75" t="s">
        <v>795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44" t="s">
        <v>519</v>
      </c>
      <c r="H111" s="7" t="s">
        <v>501</v>
      </c>
      <c r="I111" s="7" t="s">
        <v>503</v>
      </c>
      <c r="J111" s="8" t="s">
        <v>796</v>
      </c>
      <c r="K111" s="8" t="s">
        <v>845</v>
      </c>
      <c r="L111" s="8" t="s">
        <v>846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35628-000</v>
      </c>
      <c r="T111" s="33"/>
      <c r="U111" s="8" t="str">
        <f>VLOOKUP(B111,SAOM!B$2:M1409,12,0)</f>
        <v>(38) 3755-1100</v>
      </c>
      <c r="V111" s="12">
        <v>40995</v>
      </c>
      <c r="W111" s="8" t="s">
        <v>1742</v>
      </c>
      <c r="X111" s="39">
        <v>40998</v>
      </c>
      <c r="Y111" s="41"/>
      <c r="Z111" s="105"/>
      <c r="AA111" s="42">
        <v>41002</v>
      </c>
      <c r="AB111" s="8"/>
      <c r="AC111" s="50" t="s">
        <v>4902</v>
      </c>
    </row>
    <row r="112" spans="1:29" s="61" customFormat="1">
      <c r="A112" s="23">
        <v>807</v>
      </c>
      <c r="B112" s="75" t="s">
        <v>797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754</v>
      </c>
      <c r="H112" s="7" t="s">
        <v>501</v>
      </c>
      <c r="I112" s="7" t="s">
        <v>503</v>
      </c>
      <c r="J112" s="8" t="s">
        <v>798</v>
      </c>
      <c r="K112" s="8" t="s">
        <v>847</v>
      </c>
      <c r="L112" s="8" t="s">
        <v>848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35125-000</v>
      </c>
      <c r="T112" s="33"/>
      <c r="U112" s="8" t="str">
        <f>VLOOKUP(B112,SAOM!B$2:M1410,12,0)</f>
        <v>(33) 3235-1383</v>
      </c>
      <c r="V112" s="12"/>
      <c r="W112" s="8"/>
      <c r="X112" s="39"/>
      <c r="Y112" s="41"/>
      <c r="Z112" s="105" t="s">
        <v>4572</v>
      </c>
      <c r="AA112" s="42">
        <v>41078</v>
      </c>
      <c r="AB112" s="8"/>
      <c r="AC112" s="50" t="s">
        <v>4902</v>
      </c>
    </row>
    <row r="113" spans="1:29" s="61" customFormat="1">
      <c r="A113" s="23">
        <v>809</v>
      </c>
      <c r="B113" s="75" t="s">
        <v>799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44" t="s">
        <v>519</v>
      </c>
      <c r="H113" s="7" t="s">
        <v>501</v>
      </c>
      <c r="I113" s="7" t="s">
        <v>503</v>
      </c>
      <c r="J113" s="8" t="s">
        <v>800</v>
      </c>
      <c r="K113" s="8" t="s">
        <v>849</v>
      </c>
      <c r="L113" s="8" t="s">
        <v>850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37235-000</v>
      </c>
      <c r="T113" s="33">
        <v>40965</v>
      </c>
      <c r="U113" s="8" t="str">
        <f>VLOOKUP(B113,SAOM!B$2:M1411,12,0)</f>
        <v>(35) 3855-1153</v>
      </c>
      <c r="V113" s="12">
        <v>40966</v>
      </c>
      <c r="W113" s="8" t="s">
        <v>1578</v>
      </c>
      <c r="X113" s="39">
        <v>40967</v>
      </c>
      <c r="Y113" s="41">
        <v>40984</v>
      </c>
      <c r="Z113" s="105" t="s">
        <v>751</v>
      </c>
      <c r="AA113" s="42">
        <v>40968</v>
      </c>
      <c r="AB113" s="8"/>
      <c r="AC113" s="50" t="s">
        <v>4902</v>
      </c>
    </row>
    <row r="114" spans="1:29" s="61" customFormat="1">
      <c r="A114" s="23">
        <v>811</v>
      </c>
      <c r="B114" s="75" t="s">
        <v>801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44" t="s">
        <v>519</v>
      </c>
      <c r="H114" s="7" t="s">
        <v>501</v>
      </c>
      <c r="I114" s="7" t="s">
        <v>503</v>
      </c>
      <c r="J114" s="8" t="s">
        <v>802</v>
      </c>
      <c r="K114" s="8" t="s">
        <v>851</v>
      </c>
      <c r="L114" s="8" t="s">
        <v>852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39100-000</v>
      </c>
      <c r="T114" s="33">
        <v>40966</v>
      </c>
      <c r="U114" s="8" t="str">
        <f>VLOOKUP(B114,SAOM!B$2:M1412,12,0)</f>
        <v>(38) 3531-2757</v>
      </c>
      <c r="V114" s="12">
        <v>40967</v>
      </c>
      <c r="W114" s="8" t="s">
        <v>2322</v>
      </c>
      <c r="X114" s="39">
        <v>40968</v>
      </c>
      <c r="Y114" s="41">
        <v>40984</v>
      </c>
      <c r="Z114" s="105" t="s">
        <v>751</v>
      </c>
      <c r="AA114" s="42">
        <v>40968</v>
      </c>
      <c r="AB114" s="8"/>
      <c r="AC114" s="50" t="s">
        <v>4902</v>
      </c>
    </row>
    <row r="115" spans="1:29" s="61" customFormat="1">
      <c r="A115" s="23">
        <v>813</v>
      </c>
      <c r="B115" s="75" t="s">
        <v>803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44" t="s">
        <v>519</v>
      </c>
      <c r="H115" s="7" t="s">
        <v>501</v>
      </c>
      <c r="I115" s="7" t="s">
        <v>503</v>
      </c>
      <c r="J115" s="8" t="s">
        <v>804</v>
      </c>
      <c r="K115" s="8" t="s">
        <v>853</v>
      </c>
      <c r="L115" s="8" t="s">
        <v>854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35900-000</v>
      </c>
      <c r="T115" s="33">
        <v>40953</v>
      </c>
      <c r="U115" s="8" t="str">
        <f>VLOOKUP(B115,SAOM!B$2:M1413,12,0)</f>
        <v>(31) 3839-2386</v>
      </c>
      <c r="V115" s="12">
        <v>40954</v>
      </c>
      <c r="W115" s="8" t="s">
        <v>1578</v>
      </c>
      <c r="X115" s="39">
        <v>40954</v>
      </c>
      <c r="Y115" s="41">
        <v>40984</v>
      </c>
      <c r="Z115" s="105" t="s">
        <v>751</v>
      </c>
      <c r="AA115" s="42">
        <v>40954</v>
      </c>
      <c r="AB115" s="8"/>
      <c r="AC115" s="50" t="s">
        <v>4902</v>
      </c>
    </row>
    <row r="116" spans="1:29" s="61" customFormat="1">
      <c r="A116" s="23">
        <v>815</v>
      </c>
      <c r="B116" s="75" t="s">
        <v>805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44" t="s">
        <v>519</v>
      </c>
      <c r="H116" s="7" t="s">
        <v>501</v>
      </c>
      <c r="I116" s="7" t="s">
        <v>503</v>
      </c>
      <c r="J116" s="8" t="s">
        <v>806</v>
      </c>
      <c r="K116" s="8" t="s">
        <v>855</v>
      </c>
      <c r="L116" s="8" t="s">
        <v>856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39440-000</v>
      </c>
      <c r="T116" s="33">
        <v>40962</v>
      </c>
      <c r="U116" s="8" t="str">
        <f>VLOOKUP(B116,SAOM!B$2:M1414,12,0)</f>
        <v>(38) 3821-4793</v>
      </c>
      <c r="V116" s="12">
        <v>40963</v>
      </c>
      <c r="W116" s="8" t="s">
        <v>2322</v>
      </c>
      <c r="X116" s="39">
        <v>40966</v>
      </c>
      <c r="Y116" s="41">
        <v>40984</v>
      </c>
      <c r="Z116" s="105" t="s">
        <v>750</v>
      </c>
      <c r="AA116" s="42">
        <v>40966</v>
      </c>
      <c r="AB116" s="8"/>
      <c r="AC116" s="50" t="s">
        <v>4902</v>
      </c>
    </row>
    <row r="117" spans="1:29" s="61" customFormat="1">
      <c r="A117" s="23">
        <v>817</v>
      </c>
      <c r="B117" s="75" t="s">
        <v>807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754</v>
      </c>
      <c r="H117" s="7" t="s">
        <v>501</v>
      </c>
      <c r="I117" s="7" t="s">
        <v>503</v>
      </c>
      <c r="J117" s="8" t="s">
        <v>808</v>
      </c>
      <c r="K117" s="8" t="s">
        <v>857</v>
      </c>
      <c r="L117" s="8" t="s">
        <v>858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36270-000</v>
      </c>
      <c r="T117" s="33"/>
      <c r="U117" s="8" t="str">
        <f>VLOOKUP(B117,SAOM!B$2:M1415,12,0)</f>
        <v>(38) 3749-6202</v>
      </c>
      <c r="V117" s="12"/>
      <c r="W117" s="8"/>
      <c r="X117" s="39"/>
      <c r="Y117" s="41"/>
      <c r="Z117" s="39" t="s">
        <v>4456</v>
      </c>
      <c r="AA117" s="42">
        <v>41079</v>
      </c>
      <c r="AB117" s="8"/>
      <c r="AC117" s="50" t="s">
        <v>4902</v>
      </c>
    </row>
    <row r="118" spans="1:29" s="61" customFormat="1">
      <c r="A118" s="23">
        <v>828</v>
      </c>
      <c r="B118" s="75" t="s">
        <v>809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754</v>
      </c>
      <c r="H118" s="7" t="s">
        <v>501</v>
      </c>
      <c r="I118" s="7" t="s">
        <v>503</v>
      </c>
      <c r="J118" s="8" t="s">
        <v>810</v>
      </c>
      <c r="K118" s="8" t="s">
        <v>859</v>
      </c>
      <c r="L118" s="8" t="s">
        <v>860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36976-000</v>
      </c>
      <c r="T118" s="33"/>
      <c r="U118" s="8" t="str">
        <f>VLOOKUP(B118,SAOM!B$2:M1416,12,0)</f>
        <v>(33) 3343-1117</v>
      </c>
      <c r="V118" s="12"/>
      <c r="W118" s="8"/>
      <c r="X118" s="39"/>
      <c r="Y118" s="41"/>
      <c r="Z118" s="105" t="s">
        <v>4580</v>
      </c>
      <c r="AA118" s="42">
        <v>41079</v>
      </c>
      <c r="AB118" s="42"/>
      <c r="AC118" s="50" t="s">
        <v>4902</v>
      </c>
    </row>
    <row r="119" spans="1:29" s="61" customFormat="1">
      <c r="A119" s="23">
        <v>830</v>
      </c>
      <c r="B119" s="75" t="s">
        <v>811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44" t="s">
        <v>754</v>
      </c>
      <c r="H119" s="7" t="s">
        <v>501</v>
      </c>
      <c r="I119" s="7" t="s">
        <v>503</v>
      </c>
      <c r="J119" s="8" t="s">
        <v>812</v>
      </c>
      <c r="K119" s="8" t="s">
        <v>861</v>
      </c>
      <c r="L119" s="8" t="s">
        <v>862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 xml:space="preserve">	RUA: AQUIM RIBEIRO GUIMARAES 157  - Centro</v>
      </c>
      <c r="S119" s="17" t="str">
        <f>VLOOKUP(B119,SAOM!B$2:L1837,11,0)</f>
        <v>37300-000</v>
      </c>
      <c r="T119" s="33"/>
      <c r="U119" s="8" t="str">
        <f>VLOOKUP(B119,SAOM!B$2:M1417,12,0)</f>
        <v>(35) 3325-1600</v>
      </c>
      <c r="V119" s="12"/>
      <c r="W119" s="8"/>
      <c r="X119" s="39"/>
      <c r="Y119" s="41"/>
      <c r="Z119" s="105" t="s">
        <v>4457</v>
      </c>
      <c r="AA119" s="42">
        <v>41079</v>
      </c>
      <c r="AB119" s="8"/>
      <c r="AC119" s="50" t="s">
        <v>4902</v>
      </c>
    </row>
    <row r="120" spans="1:29" s="61" customFormat="1">
      <c r="A120" s="23">
        <v>787</v>
      </c>
      <c r="B120" s="75" t="s">
        <v>813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754</v>
      </c>
      <c r="H120" s="7" t="s">
        <v>501</v>
      </c>
      <c r="I120" s="7" t="s">
        <v>503</v>
      </c>
      <c r="J120" s="8" t="s">
        <v>814</v>
      </c>
      <c r="K120" s="8" t="s">
        <v>863</v>
      </c>
      <c r="L120" s="8" t="s">
        <v>864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36918-000</v>
      </c>
      <c r="T120" s="33"/>
      <c r="U120" s="8" t="str">
        <f>VLOOKUP(B120,SAOM!B$2:M1418,12,0)</f>
        <v>(33) 8428-2627</v>
      </c>
      <c r="V120" s="12"/>
      <c r="W120" s="8"/>
      <c r="X120" s="39"/>
      <c r="Y120" s="41"/>
      <c r="Z120" s="39" t="s">
        <v>4564</v>
      </c>
      <c r="AA120" s="42">
        <v>41078</v>
      </c>
      <c r="AB120" s="8"/>
      <c r="AC120" s="50" t="s">
        <v>4902</v>
      </c>
    </row>
    <row r="121" spans="1:29" s="61" customFormat="1">
      <c r="A121" s="23">
        <v>788</v>
      </c>
      <c r="B121" s="75" t="s">
        <v>815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44" t="s">
        <v>519</v>
      </c>
      <c r="H121" s="7" t="s">
        <v>501</v>
      </c>
      <c r="I121" s="7" t="s">
        <v>503</v>
      </c>
      <c r="J121" s="8" t="s">
        <v>816</v>
      </c>
      <c r="K121" s="8" t="s">
        <v>865</v>
      </c>
      <c r="L121" s="8" t="s">
        <v>866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37945-000</v>
      </c>
      <c r="T121" s="33">
        <v>40969</v>
      </c>
      <c r="U121" s="8" t="str">
        <f>VLOOKUP(B121,SAOM!B$2:M1419,12,0)</f>
        <v>(35) 3523-9409</v>
      </c>
      <c r="V121" s="12">
        <v>40975</v>
      </c>
      <c r="W121" s="8" t="s">
        <v>1639</v>
      </c>
      <c r="X121" s="39">
        <v>40975</v>
      </c>
      <c r="Y121" s="81">
        <v>41012</v>
      </c>
      <c r="Z121" s="105" t="s">
        <v>751</v>
      </c>
      <c r="AA121" s="42">
        <v>40975</v>
      </c>
      <c r="AB121" s="8"/>
      <c r="AC121" s="50" t="s">
        <v>4902</v>
      </c>
    </row>
    <row r="122" spans="1:29" s="61" customFormat="1">
      <c r="A122" s="23">
        <v>789</v>
      </c>
      <c r="B122" s="75" t="s">
        <v>817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44" t="s">
        <v>519</v>
      </c>
      <c r="H122" s="7" t="s">
        <v>501</v>
      </c>
      <c r="I122" s="7" t="s">
        <v>503</v>
      </c>
      <c r="J122" s="8" t="s">
        <v>818</v>
      </c>
      <c r="K122" s="8" t="s">
        <v>867</v>
      </c>
      <c r="L122" s="8" t="s">
        <v>868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39848-000</v>
      </c>
      <c r="T122" s="33">
        <v>40962</v>
      </c>
      <c r="U122" s="8" t="str">
        <f>VLOOKUP(B122,SAOM!B$2:M1420,12,0)</f>
        <v>(33) 3582-1509</v>
      </c>
      <c r="V122" s="12">
        <v>40963</v>
      </c>
      <c r="W122" s="8" t="s">
        <v>1596</v>
      </c>
      <c r="X122" s="39">
        <v>40966</v>
      </c>
      <c r="Y122" s="41"/>
      <c r="Z122" s="105"/>
      <c r="AA122" s="42">
        <v>40966</v>
      </c>
      <c r="AB122" s="8"/>
      <c r="AC122" s="50" t="s">
        <v>4902</v>
      </c>
    </row>
    <row r="123" spans="1:29" s="61" customFormat="1">
      <c r="A123" s="23">
        <v>790</v>
      </c>
      <c r="B123" s="75" t="s">
        <v>819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754</v>
      </c>
      <c r="H123" s="7" t="s">
        <v>501</v>
      </c>
      <c r="I123" s="7" t="s">
        <v>503</v>
      </c>
      <c r="J123" s="8" t="s">
        <v>820</v>
      </c>
      <c r="K123" s="8" t="s">
        <v>869</v>
      </c>
      <c r="L123" s="8" t="s">
        <v>870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39290-000</v>
      </c>
      <c r="T123" s="33"/>
      <c r="U123" s="8" t="str">
        <f>VLOOKUP(B123,SAOM!B$2:M1421,12,0)</f>
        <v>(38) 3624-1480</v>
      </c>
      <c r="V123" s="12"/>
      <c r="W123" s="8"/>
      <c r="X123" s="39"/>
      <c r="Y123" s="41"/>
      <c r="Z123" s="39" t="s">
        <v>4567</v>
      </c>
      <c r="AA123" s="42">
        <v>41078</v>
      </c>
      <c r="AB123" s="42"/>
      <c r="AC123" s="50" t="s">
        <v>4902</v>
      </c>
    </row>
    <row r="124" spans="1:29" s="61" customFormat="1">
      <c r="A124" s="23">
        <v>791</v>
      </c>
      <c r="B124" s="75" t="s">
        <v>821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44" t="s">
        <v>519</v>
      </c>
      <c r="H124" s="7" t="s">
        <v>501</v>
      </c>
      <c r="I124" s="7" t="s">
        <v>503</v>
      </c>
      <c r="J124" s="8" t="s">
        <v>822</v>
      </c>
      <c r="K124" s="8" t="s">
        <v>871</v>
      </c>
      <c r="L124" s="8" t="s">
        <v>872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37960-000</v>
      </c>
      <c r="T124" s="33">
        <v>40962</v>
      </c>
      <c r="U124" s="8" t="str">
        <f>VLOOKUP(B124,SAOM!B$2:M1422,12,0)</f>
        <v>(35) 3535-1829</v>
      </c>
      <c r="V124" s="12">
        <v>40963</v>
      </c>
      <c r="W124" s="8" t="s">
        <v>1639</v>
      </c>
      <c r="X124" s="39">
        <v>40964</v>
      </c>
      <c r="Y124" s="41">
        <v>40984</v>
      </c>
      <c r="Z124" s="105" t="s">
        <v>751</v>
      </c>
      <c r="AA124" s="42">
        <v>40963</v>
      </c>
      <c r="AB124" s="8"/>
      <c r="AC124" s="50" t="s">
        <v>4902</v>
      </c>
    </row>
    <row r="125" spans="1:29" s="61" customFormat="1">
      <c r="A125" s="23">
        <v>792</v>
      </c>
      <c r="B125" s="75" t="s">
        <v>823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44" t="s">
        <v>684</v>
      </c>
      <c r="H125" s="7" t="s">
        <v>501</v>
      </c>
      <c r="I125" s="7" t="s">
        <v>503</v>
      </c>
      <c r="J125" s="8" t="s">
        <v>824</v>
      </c>
      <c r="K125" s="8" t="s">
        <v>873</v>
      </c>
      <c r="L125" s="8" t="s">
        <v>874</v>
      </c>
      <c r="M125" s="9" t="str">
        <f>VLOOKUP(B125,SAOM!B$2:H1117,7,0)</f>
        <v>SES-SAAS-0792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37370-000</v>
      </c>
      <c r="T125" s="33"/>
      <c r="U125" s="8" t="str">
        <f>VLOOKUP(B125,SAOM!B$2:M1423,12,0)</f>
        <v>(35) 3323-2014</v>
      </c>
      <c r="V125" s="12"/>
      <c r="W125" s="8"/>
      <c r="X125" s="39"/>
      <c r="Y125" s="41"/>
      <c r="Z125" s="39" t="s">
        <v>4071</v>
      </c>
      <c r="AA125" s="42"/>
      <c r="AB125" s="8"/>
      <c r="AC125" s="50" t="s">
        <v>4902</v>
      </c>
    </row>
    <row r="126" spans="1:29" s="61" customFormat="1">
      <c r="A126" s="23">
        <v>793</v>
      </c>
      <c r="B126" s="75" t="s">
        <v>825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44" t="s">
        <v>519</v>
      </c>
      <c r="H126" s="7" t="s">
        <v>501</v>
      </c>
      <c r="I126" s="7" t="s">
        <v>503</v>
      </c>
      <c r="J126" s="8" t="s">
        <v>826</v>
      </c>
      <c r="K126" s="8" t="s">
        <v>875</v>
      </c>
      <c r="L126" s="8" t="s">
        <v>876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36650-000</v>
      </c>
      <c r="T126" s="33"/>
      <c r="U126" s="8" t="str">
        <f>VLOOKUP(B126,SAOM!B$2:M1424,12,0)</f>
        <v>(32) 3287-1167</v>
      </c>
      <c r="V126" s="12">
        <v>40988</v>
      </c>
      <c r="W126" s="8" t="s">
        <v>1971</v>
      </c>
      <c r="X126" s="39">
        <v>40988</v>
      </c>
      <c r="Y126" s="41"/>
      <c r="Z126" s="39"/>
      <c r="AA126" s="42">
        <v>40988</v>
      </c>
      <c r="AB126" s="8"/>
      <c r="AC126" s="50" t="s">
        <v>4902</v>
      </c>
    </row>
    <row r="127" spans="1:29" s="61" customFormat="1">
      <c r="A127" s="23">
        <v>794</v>
      </c>
      <c r="B127" s="75" t="s">
        <v>827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754</v>
      </c>
      <c r="H127" s="7" t="s">
        <v>501</v>
      </c>
      <c r="I127" s="7" t="s">
        <v>503</v>
      </c>
      <c r="J127" s="8" t="s">
        <v>828</v>
      </c>
      <c r="K127" s="8" t="s">
        <v>877</v>
      </c>
      <c r="L127" s="8" t="s">
        <v>878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PRAÇA PADRE JOSE PEREIRA, 0 - SAO GERALDO</v>
      </c>
      <c r="S127" s="17" t="str">
        <f>VLOOKUP(B127,SAOM!B$2:L1845,11,0)</f>
        <v>36470-000</v>
      </c>
      <c r="T127" s="33"/>
      <c r="U127" s="8" t="str">
        <f>VLOOKUP(B127,SAOM!B$2:M1425,12,0)</f>
        <v>(31)3755-1450</v>
      </c>
      <c r="V127" s="12"/>
      <c r="W127" s="8"/>
      <c r="X127" s="39"/>
      <c r="Y127" s="41"/>
      <c r="Z127" s="39" t="s">
        <v>4568</v>
      </c>
      <c r="AA127" s="42">
        <v>41078</v>
      </c>
      <c r="AB127" s="8"/>
      <c r="AC127" s="50" t="s">
        <v>4902</v>
      </c>
    </row>
    <row r="128" spans="1:29" s="61" customFormat="1">
      <c r="A128" s="23">
        <v>795</v>
      </c>
      <c r="B128" s="75" t="s">
        <v>829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44" t="s">
        <v>519</v>
      </c>
      <c r="H128" s="7" t="s">
        <v>501</v>
      </c>
      <c r="I128" s="7" t="s">
        <v>503</v>
      </c>
      <c r="J128" s="8" t="s">
        <v>830</v>
      </c>
      <c r="K128" s="8" t="s">
        <v>879</v>
      </c>
      <c r="L128" s="8" t="s">
        <v>880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37136-000</v>
      </c>
      <c r="T128" s="33"/>
      <c r="U128" s="8" t="str">
        <f>VLOOKUP(B128,SAOM!B$2:M1426,12,0)</f>
        <v>(35) 3284-1862</v>
      </c>
      <c r="V128" s="12">
        <v>40968</v>
      </c>
      <c r="W128" s="8" t="s">
        <v>1578</v>
      </c>
      <c r="X128" s="39">
        <v>40968</v>
      </c>
      <c r="Y128" s="41">
        <v>40984</v>
      </c>
      <c r="Z128" s="105" t="s">
        <v>751</v>
      </c>
      <c r="AA128" s="42">
        <v>40968</v>
      </c>
      <c r="AB128" s="42"/>
      <c r="AC128" s="50" t="s">
        <v>4902</v>
      </c>
    </row>
    <row r="129" spans="1:29" s="61" customFormat="1">
      <c r="A129" s="23">
        <v>796</v>
      </c>
      <c r="B129" s="75" t="s">
        <v>831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44" t="s">
        <v>519</v>
      </c>
      <c r="H129" s="7" t="s">
        <v>501</v>
      </c>
      <c r="I129" s="7" t="s">
        <v>503</v>
      </c>
      <c r="J129" s="8" t="s">
        <v>832</v>
      </c>
      <c r="K129" s="8" t="s">
        <v>881</v>
      </c>
      <c r="L129" s="8" t="s">
        <v>882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37498-000</v>
      </c>
      <c r="T129" s="33">
        <v>40962</v>
      </c>
      <c r="U129" s="8" t="str">
        <f>VLOOKUP(B129,SAOM!B$2:M1427,12,0)</f>
        <v>(35) 3244-1305</v>
      </c>
      <c r="V129" s="12">
        <v>40963</v>
      </c>
      <c r="W129" s="8" t="s">
        <v>1742</v>
      </c>
      <c r="X129" s="39">
        <v>40963</v>
      </c>
      <c r="Y129" s="41">
        <v>40984</v>
      </c>
      <c r="Z129" s="105" t="s">
        <v>751</v>
      </c>
      <c r="AA129" s="42">
        <v>40963</v>
      </c>
      <c r="AB129" s="42"/>
      <c r="AC129" s="50" t="s">
        <v>4902</v>
      </c>
    </row>
    <row r="130" spans="1:29" s="61" customFormat="1">
      <c r="A130" s="23">
        <v>819</v>
      </c>
      <c r="B130" s="75" t="s">
        <v>833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44" t="s">
        <v>519</v>
      </c>
      <c r="H130" s="7" t="s">
        <v>501</v>
      </c>
      <c r="I130" s="7" t="s">
        <v>503</v>
      </c>
      <c r="J130" s="8" t="s">
        <v>834</v>
      </c>
      <c r="K130" s="8" t="s">
        <v>883</v>
      </c>
      <c r="L130" s="8" t="s">
        <v>884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35560-000</v>
      </c>
      <c r="T130" s="33"/>
      <c r="U130" s="8" t="str">
        <f>VLOOKUP(B130,SAOM!B$2:M1428,12,0)</f>
        <v>(37) 3281-2347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2672</v>
      </c>
      <c r="AA130" s="42">
        <v>40977</v>
      </c>
      <c r="AB130" s="8"/>
      <c r="AC130" s="50" t="s">
        <v>4902</v>
      </c>
    </row>
    <row r="131" spans="1:29" s="61" customFormat="1">
      <c r="A131" s="23">
        <v>799</v>
      </c>
      <c r="B131" s="75" t="s">
        <v>885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44" t="s">
        <v>519</v>
      </c>
      <c r="H131" s="7" t="s">
        <v>501</v>
      </c>
      <c r="I131" s="7" t="s">
        <v>503</v>
      </c>
      <c r="J131" s="8" t="s">
        <v>886</v>
      </c>
      <c r="K131" s="8" t="s">
        <v>925</v>
      </c>
      <c r="L131" s="8" t="s">
        <v>926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36895-000</v>
      </c>
      <c r="T131" s="33">
        <v>40969</v>
      </c>
      <c r="U131" s="8" t="str">
        <f>VLOOKUP(B131,SAOM!B$2:M1429,12,0)</f>
        <v>(32) 3755-1068</v>
      </c>
      <c r="V131" s="12">
        <v>40969</v>
      </c>
      <c r="W131" s="8" t="s">
        <v>1971</v>
      </c>
      <c r="X131" s="39">
        <v>40970</v>
      </c>
      <c r="Y131" s="41"/>
      <c r="Z131" s="105"/>
      <c r="AA131" s="42">
        <v>40970</v>
      </c>
      <c r="AB131" s="42"/>
      <c r="AC131" s="50" t="s">
        <v>4902</v>
      </c>
    </row>
    <row r="132" spans="1:29" s="61" customFormat="1">
      <c r="A132" s="23">
        <v>800</v>
      </c>
      <c r="B132" s="75" t="s">
        <v>887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44" t="s">
        <v>519</v>
      </c>
      <c r="H132" s="7" t="s">
        <v>501</v>
      </c>
      <c r="I132" s="7" t="s">
        <v>503</v>
      </c>
      <c r="J132" s="8" t="s">
        <v>888</v>
      </c>
      <c r="K132" s="8" t="s">
        <v>927</v>
      </c>
      <c r="L132" s="8" t="s">
        <v>928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39878-000</v>
      </c>
      <c r="T132" s="33"/>
      <c r="U132" s="8" t="str">
        <f>VLOOKUP(B132,SAOM!B$2:M1430,12,0)</f>
        <v>(33) 3628-1471</v>
      </c>
      <c r="V132" s="12">
        <v>40982</v>
      </c>
      <c r="W132" s="8" t="s">
        <v>1596</v>
      </c>
      <c r="X132" s="39">
        <v>40982</v>
      </c>
      <c r="Y132" s="41"/>
      <c r="Z132" s="105"/>
      <c r="AA132" s="42">
        <v>40982</v>
      </c>
      <c r="AB132" s="8"/>
      <c r="AC132" s="50" t="s">
        <v>4902</v>
      </c>
    </row>
    <row r="133" spans="1:29" s="61" customFormat="1">
      <c r="A133" s="23">
        <v>801</v>
      </c>
      <c r="B133" s="75" t="s">
        <v>889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754</v>
      </c>
      <c r="H133" s="7" t="s">
        <v>501</v>
      </c>
      <c r="I133" s="7" t="s">
        <v>503</v>
      </c>
      <c r="J133" s="8" t="s">
        <v>890</v>
      </c>
      <c r="K133" s="8" t="s">
        <v>929</v>
      </c>
      <c r="L133" s="8" t="s">
        <v>930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38780-000</v>
      </c>
      <c r="T133" s="33"/>
      <c r="U133" s="8" t="str">
        <f>VLOOKUP(B133,SAOM!B$2:M1431,12,0)</f>
        <v>(34)3813-0173/0515</v>
      </c>
      <c r="V133" s="12"/>
      <c r="W133" s="8"/>
      <c r="X133" s="39"/>
      <c r="Y133" s="41"/>
      <c r="Z133" s="39" t="s">
        <v>4575</v>
      </c>
      <c r="AA133" s="42">
        <v>41078</v>
      </c>
      <c r="AB133" s="42"/>
      <c r="AC133" s="50" t="s">
        <v>4902</v>
      </c>
    </row>
    <row r="134" spans="1:29" s="61" customFormat="1">
      <c r="A134" s="23">
        <v>803</v>
      </c>
      <c r="B134" s="75" t="s">
        <v>891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44" t="s">
        <v>519</v>
      </c>
      <c r="H134" s="7" t="s">
        <v>501</v>
      </c>
      <c r="I134" s="7" t="s">
        <v>503</v>
      </c>
      <c r="J134" s="8" t="s">
        <v>892</v>
      </c>
      <c r="K134" s="8" t="s">
        <v>931</v>
      </c>
      <c r="L134" s="8" t="s">
        <v>932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38690-000</v>
      </c>
      <c r="T134" s="33">
        <v>40968</v>
      </c>
      <c r="U134" s="8" t="str">
        <f>VLOOKUP(B134,SAOM!B$2:M1432,12,0)</f>
        <v>(38) 3647-1144</v>
      </c>
      <c r="V134" s="12">
        <v>40969</v>
      </c>
      <c r="W134" s="8" t="s">
        <v>3177</v>
      </c>
      <c r="X134" s="39">
        <v>40969</v>
      </c>
      <c r="Y134" s="41"/>
      <c r="Z134" s="105"/>
      <c r="AA134" s="42">
        <v>40969</v>
      </c>
      <c r="AB134" s="8"/>
      <c r="AC134" s="50" t="s">
        <v>4902</v>
      </c>
    </row>
    <row r="135" spans="1:29" s="61" customFormat="1">
      <c r="A135" s="23">
        <v>804</v>
      </c>
      <c r="B135" s="75" t="s">
        <v>893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754</v>
      </c>
      <c r="H135" s="7" t="s">
        <v>501</v>
      </c>
      <c r="I135" s="7" t="s">
        <v>503</v>
      </c>
      <c r="J135" s="8" t="s">
        <v>894</v>
      </c>
      <c r="K135" s="8" t="s">
        <v>933</v>
      </c>
      <c r="L135" s="8" t="s">
        <v>934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PRAÇA LEÔNCIO DE OLIVEIRA, 46  - CENTRO.</v>
      </c>
      <c r="S135" s="17" t="str">
        <f>VLOOKUP(B135,SAOM!B$2:L1853,11,0)</f>
        <v>36960-000</v>
      </c>
      <c r="T135" s="33"/>
      <c r="U135" s="8" t="str">
        <f>VLOOKUP(B135,SAOM!B$2:M1433,12,0)</f>
        <v>(33)3316-1768</v>
      </c>
      <c r="V135" s="12"/>
      <c r="W135" s="8"/>
      <c r="X135" s="39"/>
      <c r="Y135" s="41"/>
      <c r="Z135" s="39" t="s">
        <v>4549</v>
      </c>
      <c r="AA135" s="42">
        <v>41078</v>
      </c>
      <c r="AB135" s="8"/>
      <c r="AC135" s="50" t="s">
        <v>4902</v>
      </c>
    </row>
    <row r="136" spans="1:29" s="61" customFormat="1">
      <c r="A136" s="23">
        <v>808</v>
      </c>
      <c r="B136" s="75" t="s">
        <v>895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44" t="s">
        <v>519</v>
      </c>
      <c r="H136" s="7" t="s">
        <v>501</v>
      </c>
      <c r="I136" s="7" t="s">
        <v>503</v>
      </c>
      <c r="J136" s="8" t="s">
        <v>896</v>
      </c>
      <c r="K136" s="8" t="s">
        <v>935</v>
      </c>
      <c r="L136" s="8" t="s">
        <v>936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39205-000</v>
      </c>
      <c r="T136" s="33"/>
      <c r="U136" s="8" t="str">
        <f>VLOOKUP(B136,SAOM!B$2:M1434,12,0)</f>
        <v>(38) 3754-5281</v>
      </c>
      <c r="V136" s="12">
        <v>40988</v>
      </c>
      <c r="W136" s="8" t="s">
        <v>1742</v>
      </c>
      <c r="X136" s="39">
        <v>40988</v>
      </c>
      <c r="Y136" s="41"/>
      <c r="Z136" s="39"/>
      <c r="AA136" s="42">
        <v>40988</v>
      </c>
      <c r="AB136" s="8"/>
      <c r="AC136" s="50" t="s">
        <v>4902</v>
      </c>
    </row>
    <row r="137" spans="1:29" s="61" customFormat="1">
      <c r="A137" s="23">
        <v>810</v>
      </c>
      <c r="B137" s="75" t="s">
        <v>897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754</v>
      </c>
      <c r="H137" s="7" t="s">
        <v>501</v>
      </c>
      <c r="I137" s="7" t="s">
        <v>503</v>
      </c>
      <c r="J137" s="8" t="s">
        <v>898</v>
      </c>
      <c r="K137" s="8" t="s">
        <v>937</v>
      </c>
      <c r="L137" s="8" t="s">
        <v>938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37456-000</v>
      </c>
      <c r="T137" s="33"/>
      <c r="U137" s="8" t="str">
        <f>VLOOKUP(B137,SAOM!B$2:M1435,12,0)</f>
        <v>(35) 3345-1609</v>
      </c>
      <c r="V137" s="12"/>
      <c r="W137" s="8"/>
      <c r="X137" s="39"/>
      <c r="Y137" s="41"/>
      <c r="Z137" s="39" t="s">
        <v>4584</v>
      </c>
      <c r="AA137" s="42">
        <v>41079</v>
      </c>
      <c r="AB137" s="42"/>
      <c r="AC137" s="50" t="s">
        <v>4902</v>
      </c>
    </row>
    <row r="138" spans="1:29" s="61" customFormat="1">
      <c r="A138" s="23">
        <v>812</v>
      </c>
      <c r="B138" s="75" t="s">
        <v>899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44" t="s">
        <v>766</v>
      </c>
      <c r="H138" s="7" t="s">
        <v>501</v>
      </c>
      <c r="I138" s="7" t="s">
        <v>508</v>
      </c>
      <c r="J138" s="8" t="s">
        <v>900</v>
      </c>
      <c r="K138" s="8" t="s">
        <v>939</v>
      </c>
      <c r="L138" s="8" t="s">
        <v>940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35020-550</v>
      </c>
      <c r="T138" s="33"/>
      <c r="U138" s="8" t="str">
        <f>VLOOKUP(B138,SAOM!B$2:M1436,12,0)</f>
        <v>(33) 3277-7101</v>
      </c>
      <c r="V138" s="12"/>
      <c r="W138" s="8"/>
      <c r="X138" s="39"/>
      <c r="Y138" s="41"/>
      <c r="Z138" s="39" t="s">
        <v>1527</v>
      </c>
      <c r="AA138" s="42"/>
      <c r="AB138" s="42"/>
      <c r="AC138" s="50" t="s">
        <v>4902</v>
      </c>
    </row>
    <row r="139" spans="1:29" s="61" customFormat="1">
      <c r="A139" s="23">
        <v>814</v>
      </c>
      <c r="B139" s="75" t="s">
        <v>901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44" t="s">
        <v>519</v>
      </c>
      <c r="H139" s="7" t="s">
        <v>501</v>
      </c>
      <c r="I139" s="7" t="s">
        <v>503</v>
      </c>
      <c r="J139" s="8" t="s">
        <v>902</v>
      </c>
      <c r="K139" s="8" t="s">
        <v>941</v>
      </c>
      <c r="L139" s="8" t="s">
        <v>942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35450-000</v>
      </c>
      <c r="T139" s="33">
        <v>40955</v>
      </c>
      <c r="U139" s="8" t="str">
        <f>VLOOKUP(B139,SAOM!B$2:M1437,12,0)</f>
        <v>(31) 3561-1500</v>
      </c>
      <c r="V139" s="12">
        <v>40956</v>
      </c>
      <c r="W139" s="8" t="s">
        <v>1639</v>
      </c>
      <c r="X139" s="39">
        <v>40956</v>
      </c>
      <c r="Y139" s="41">
        <v>41012</v>
      </c>
      <c r="Z139" s="105" t="s">
        <v>751</v>
      </c>
      <c r="AA139" s="42">
        <v>40956</v>
      </c>
      <c r="AB139" s="8"/>
      <c r="AC139" s="50" t="s">
        <v>4902</v>
      </c>
    </row>
    <row r="140" spans="1:29" s="61" customFormat="1">
      <c r="A140" s="23">
        <v>816</v>
      </c>
      <c r="B140" s="75" t="s">
        <v>903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44" t="s">
        <v>519</v>
      </c>
      <c r="H140" s="7" t="s">
        <v>501</v>
      </c>
      <c r="I140" s="7" t="s">
        <v>503</v>
      </c>
      <c r="J140" s="8" t="s">
        <v>904</v>
      </c>
      <c r="K140" s="8" t="s">
        <v>943</v>
      </c>
      <c r="L140" s="8" t="s">
        <v>944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37200-000</v>
      </c>
      <c r="T140" s="33">
        <v>40969</v>
      </c>
      <c r="U140" s="8" t="str">
        <f>VLOOKUP(B140,SAOM!B$2:M1438,12,0)</f>
        <v>(35) 3694-4102</v>
      </c>
      <c r="V140" s="12">
        <v>40974</v>
      </c>
      <c r="W140" s="8" t="s">
        <v>2455</v>
      </c>
      <c r="X140" s="39">
        <v>40974</v>
      </c>
      <c r="Y140" s="41"/>
      <c r="Z140" s="105"/>
      <c r="AA140" s="42">
        <v>40974</v>
      </c>
      <c r="AB140" s="8"/>
      <c r="AC140" s="50" t="s">
        <v>4902</v>
      </c>
    </row>
    <row r="141" spans="1:29" s="61" customFormat="1">
      <c r="A141" s="23">
        <v>820</v>
      </c>
      <c r="B141" s="75" t="s">
        <v>905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44" t="s">
        <v>519</v>
      </c>
      <c r="H141" s="7" t="s">
        <v>501</v>
      </c>
      <c r="I141" s="7" t="s">
        <v>503</v>
      </c>
      <c r="J141" s="8" t="s">
        <v>906</v>
      </c>
      <c r="K141" s="8" t="s">
        <v>945</v>
      </c>
      <c r="L141" s="8" t="s">
        <v>946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36301-182</v>
      </c>
      <c r="T141" s="33">
        <v>40968</v>
      </c>
      <c r="U141" s="8" t="str">
        <f>VLOOKUP(B141,SAOM!B$2:M1439,12,0)</f>
        <v>(32) 3372-8206</v>
      </c>
      <c r="V141" s="12">
        <v>40969</v>
      </c>
      <c r="W141" s="8" t="s">
        <v>2322</v>
      </c>
      <c r="X141" s="39">
        <v>40969</v>
      </c>
      <c r="Y141" s="41">
        <v>40984</v>
      </c>
      <c r="Z141" s="105" t="s">
        <v>2673</v>
      </c>
      <c r="AA141" s="42">
        <v>40969</v>
      </c>
      <c r="AB141" s="42"/>
      <c r="AC141" s="50" t="s">
        <v>4902</v>
      </c>
    </row>
    <row r="142" spans="1:29" s="61" customFormat="1">
      <c r="A142" s="23">
        <v>821</v>
      </c>
      <c r="B142" s="75" t="s">
        <v>907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44" t="s">
        <v>754</v>
      </c>
      <c r="H142" s="7" t="s">
        <v>501</v>
      </c>
      <c r="I142" s="7" t="s">
        <v>508</v>
      </c>
      <c r="J142" s="8" t="s">
        <v>908</v>
      </c>
      <c r="K142" s="8" t="s">
        <v>947</v>
      </c>
      <c r="L142" s="8" t="s">
        <v>948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37470-000</v>
      </c>
      <c r="T142" s="33"/>
      <c r="U142" s="8" t="str">
        <f>VLOOKUP(B142,SAOM!B$2:M1440,12,0)</f>
        <v>(35) 3331-4555</v>
      </c>
      <c r="V142" s="12"/>
      <c r="W142" s="8"/>
      <c r="X142" s="39"/>
      <c r="Y142" s="41"/>
      <c r="Z142" s="61" t="s">
        <v>5632</v>
      </c>
      <c r="AA142" s="42"/>
      <c r="AB142" s="8"/>
      <c r="AC142" s="50" t="s">
        <v>4902</v>
      </c>
    </row>
    <row r="143" spans="1:29" s="61" customFormat="1">
      <c r="A143" s="23">
        <v>822</v>
      </c>
      <c r="B143" s="75" t="s">
        <v>909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44" t="s">
        <v>766</v>
      </c>
      <c r="H143" s="7" t="s">
        <v>501</v>
      </c>
      <c r="I143" s="7" t="s">
        <v>508</v>
      </c>
      <c r="J143" s="8" t="s">
        <v>910</v>
      </c>
      <c r="K143" s="8" t="s">
        <v>949</v>
      </c>
      <c r="L143" s="8" t="s">
        <v>950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36570-000</v>
      </c>
      <c r="T143" s="33"/>
      <c r="U143" s="8" t="str">
        <f>VLOOKUP(B143,SAOM!B$2:M1441,12,0)</f>
        <v>(31) 3885-1804</v>
      </c>
      <c r="V143" s="12"/>
      <c r="W143" s="8"/>
      <c r="X143" s="39"/>
      <c r="Y143" s="41"/>
      <c r="Z143" s="39" t="s">
        <v>1527</v>
      </c>
      <c r="AA143" s="42"/>
      <c r="AB143" s="8"/>
      <c r="AC143" s="50" t="s">
        <v>4902</v>
      </c>
    </row>
    <row r="144" spans="1:29" s="61" customFormat="1">
      <c r="A144" s="23">
        <v>823</v>
      </c>
      <c r="B144" s="75" t="s">
        <v>911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44" t="s">
        <v>519</v>
      </c>
      <c r="H144" s="7" t="s">
        <v>501</v>
      </c>
      <c r="I144" s="7" t="s">
        <v>503</v>
      </c>
      <c r="J144" s="8" t="s">
        <v>912</v>
      </c>
      <c r="K144" s="8" t="s">
        <v>951</v>
      </c>
      <c r="L144" s="8" t="s">
        <v>952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37405-000</v>
      </c>
      <c r="T144" s="33">
        <v>40969</v>
      </c>
      <c r="U144" s="8" t="str">
        <f>VLOOKUP(B144,SAOM!B$2:M1442,12,0)</f>
        <v>(35) 3263-2288</v>
      </c>
      <c r="V144" s="12">
        <v>40970</v>
      </c>
      <c r="W144" s="8" t="s">
        <v>1639</v>
      </c>
      <c r="X144" s="39">
        <v>40970</v>
      </c>
      <c r="Y144" s="41"/>
      <c r="Z144" s="105"/>
      <c r="AA144" s="42">
        <v>40970</v>
      </c>
      <c r="AB144" s="8"/>
      <c r="AC144" s="50" t="s">
        <v>4902</v>
      </c>
    </row>
    <row r="145" spans="1:29" s="61" customFormat="1">
      <c r="A145" s="23">
        <v>824</v>
      </c>
      <c r="B145" s="75" t="s">
        <v>913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754</v>
      </c>
      <c r="H145" s="7" t="s">
        <v>501</v>
      </c>
      <c r="I145" s="7" t="s">
        <v>503</v>
      </c>
      <c r="J145" s="8" t="s">
        <v>914</v>
      </c>
      <c r="K145" s="8" t="s">
        <v>953</v>
      </c>
      <c r="L145" s="8" t="s">
        <v>954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37260-000</v>
      </c>
      <c r="T145" s="33"/>
      <c r="U145" s="8" t="str">
        <f>VLOOKUP(B145,SAOM!B$2:M1443,12,0)</f>
        <v>(35)3864-7246</v>
      </c>
      <c r="V145" s="12"/>
      <c r="W145" s="8"/>
      <c r="X145" s="39"/>
      <c r="Y145" s="41"/>
      <c r="Z145" s="39" t="s">
        <v>4548</v>
      </c>
      <c r="AA145" s="42">
        <v>41078</v>
      </c>
      <c r="AB145" s="8"/>
      <c r="AC145" s="50" t="s">
        <v>4902</v>
      </c>
    </row>
    <row r="146" spans="1:29" s="61" customFormat="1">
      <c r="A146" s="23">
        <v>825</v>
      </c>
      <c r="B146" s="75" t="s">
        <v>915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754</v>
      </c>
      <c r="H146" s="7" t="s">
        <v>501</v>
      </c>
      <c r="I146" s="7" t="s">
        <v>503</v>
      </c>
      <c r="J146" s="8" t="s">
        <v>916</v>
      </c>
      <c r="K146" s="8" t="s">
        <v>955</v>
      </c>
      <c r="L146" s="8" t="s">
        <v>956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 xml:space="preserve">	Rua Miguel Rodrigues Patto, 371  - Bela Vista</v>
      </c>
      <c r="S146" s="17" t="str">
        <f>VLOOKUP(B146,SAOM!B$2:L1864,11,0)</f>
        <v>37264-000</v>
      </c>
      <c r="T146" s="33"/>
      <c r="U146" s="8" t="str">
        <f>VLOOKUP(B146,SAOM!B$2:M1444,12,0)</f>
        <v>(35)3867-1144</v>
      </c>
      <c r="V146" s="12"/>
      <c r="W146" s="8"/>
      <c r="X146" s="39"/>
      <c r="Y146" s="41"/>
      <c r="Z146" s="39" t="s">
        <v>4552</v>
      </c>
      <c r="AA146" s="42">
        <v>41078</v>
      </c>
      <c r="AB146" s="8"/>
      <c r="AC146" s="50" t="s">
        <v>4902</v>
      </c>
    </row>
    <row r="147" spans="1:29" s="61" customFormat="1">
      <c r="A147" s="23">
        <v>826</v>
      </c>
      <c r="B147" s="75" t="s">
        <v>917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754</v>
      </c>
      <c r="H147" s="7" t="s">
        <v>501</v>
      </c>
      <c r="I147" s="7" t="s">
        <v>503</v>
      </c>
      <c r="J147" s="8" t="s">
        <v>918</v>
      </c>
      <c r="K147" s="8" t="s">
        <v>957</v>
      </c>
      <c r="L147" s="8" t="s">
        <v>958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37190-000</v>
      </c>
      <c r="T147" s="33"/>
      <c r="U147" s="8" t="str">
        <f>VLOOKUP(B147,SAOM!B$2:M1445,12,0)</f>
        <v>(35) 3858-1638</v>
      </c>
      <c r="V147" s="12"/>
      <c r="W147" s="8"/>
      <c r="X147" s="39"/>
      <c r="Y147" s="41"/>
      <c r="Z147" s="39" t="s">
        <v>4559</v>
      </c>
      <c r="AA147" s="42">
        <v>41078</v>
      </c>
      <c r="AB147" s="8"/>
      <c r="AC147" s="50" t="s">
        <v>4902</v>
      </c>
    </row>
    <row r="148" spans="1:29" s="61" customFormat="1">
      <c r="A148" s="23">
        <v>827</v>
      </c>
      <c r="B148" s="75" t="s">
        <v>919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44" t="s">
        <v>519</v>
      </c>
      <c r="H148" s="7" t="s">
        <v>501</v>
      </c>
      <c r="I148" s="7" t="s">
        <v>503</v>
      </c>
      <c r="J148" s="8" t="s">
        <v>920</v>
      </c>
      <c r="K148" s="8" t="s">
        <v>959</v>
      </c>
      <c r="L148" s="8" t="s">
        <v>960</v>
      </c>
      <c r="M148" s="9" t="str">
        <f>VLOOKUP(B148,SAOM!B$2:H1140,7,0)</f>
        <v>SES-SADE-0827</v>
      </c>
      <c r="N148" s="24">
        <v>4033</v>
      </c>
      <c r="O148" s="12">
        <f>VLOOKUP(B148,SAOM!B$2:I1140,8,0)</f>
        <v>41094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37414-000</v>
      </c>
      <c r="T148" s="33"/>
      <c r="U148" s="8" t="str">
        <f>VLOOKUP(B148,SAOM!B$2:M1446,12,0)</f>
        <v>(35) 3236-1213</v>
      </c>
      <c r="V148" s="12">
        <v>41094</v>
      </c>
      <c r="W148" s="8" t="s">
        <v>1971</v>
      </c>
      <c r="X148" s="39">
        <v>41094</v>
      </c>
      <c r="Y148" s="41"/>
      <c r="Z148" s="39" t="s">
        <v>4002</v>
      </c>
      <c r="AA148" s="42">
        <v>41094</v>
      </c>
      <c r="AB148" s="8"/>
      <c r="AC148" s="50" t="s">
        <v>4902</v>
      </c>
    </row>
    <row r="149" spans="1:29" s="61" customFormat="1">
      <c r="A149" s="23">
        <v>829</v>
      </c>
      <c r="B149" s="75" t="s">
        <v>921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754</v>
      </c>
      <c r="H149" s="7" t="s">
        <v>501</v>
      </c>
      <c r="I149" s="7" t="s">
        <v>503</v>
      </c>
      <c r="J149" s="8" t="s">
        <v>922</v>
      </c>
      <c r="K149" s="8" t="s">
        <v>961</v>
      </c>
      <c r="L149" s="8" t="s">
        <v>962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460 - Centro</v>
      </c>
      <c r="S149" s="17" t="str">
        <f>VLOOKUP(B149,SAOM!B$2:L1867,11,0)</f>
        <v>37418-000</v>
      </c>
      <c r="T149" s="33"/>
      <c r="U149" s="8" t="str">
        <f>VLOOKUP(B149,SAOM!B$2:M1447,12,0)</f>
        <v>(35) 3237-1580</v>
      </c>
      <c r="V149" s="12"/>
      <c r="W149" s="8"/>
      <c r="X149" s="39"/>
      <c r="Y149" s="41"/>
      <c r="Z149" s="39" t="s">
        <v>4561</v>
      </c>
      <c r="AA149" s="42">
        <v>41078</v>
      </c>
      <c r="AB149" s="42"/>
      <c r="AC149" s="50" t="s">
        <v>4902</v>
      </c>
    </row>
    <row r="150" spans="1:29" s="61" customFormat="1">
      <c r="A150" s="23">
        <v>831</v>
      </c>
      <c r="B150" s="75" t="s">
        <v>923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44" t="s">
        <v>519</v>
      </c>
      <c r="H150" s="7" t="s">
        <v>501</v>
      </c>
      <c r="I150" s="7" t="s">
        <v>503</v>
      </c>
      <c r="J150" s="8" t="s">
        <v>924</v>
      </c>
      <c r="K150" s="8" t="s">
        <v>963</v>
      </c>
      <c r="L150" s="8" t="s">
        <v>964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35603-000</v>
      </c>
      <c r="T150" s="33">
        <v>40962</v>
      </c>
      <c r="U150" s="8" t="str">
        <f>VLOOKUP(B150,SAOM!B$2:M1448,12,0)</f>
        <v>(37) 3288-1163</v>
      </c>
      <c r="V150" s="12">
        <v>40963</v>
      </c>
      <c r="W150" s="8" t="s">
        <v>4089</v>
      </c>
      <c r="X150" s="39">
        <v>40966</v>
      </c>
      <c r="Y150" s="41">
        <v>40984</v>
      </c>
      <c r="Z150" s="105" t="s">
        <v>2674</v>
      </c>
      <c r="AA150" s="42">
        <v>40966</v>
      </c>
      <c r="AB150" s="8"/>
      <c r="AC150" s="50" t="s">
        <v>4902</v>
      </c>
    </row>
    <row r="151" spans="1:29" s="61" customFormat="1">
      <c r="A151" s="23">
        <v>842</v>
      </c>
      <c r="B151" s="75" t="s">
        <v>989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754</v>
      </c>
      <c r="H151" s="7" t="s">
        <v>501</v>
      </c>
      <c r="I151" s="7" t="s">
        <v>503</v>
      </c>
      <c r="J151" s="8" t="s">
        <v>1008</v>
      </c>
      <c r="K151" s="8" t="s">
        <v>1025</v>
      </c>
      <c r="L151" s="8" t="s">
        <v>1026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>38870-000</v>
      </c>
      <c r="T151" s="33"/>
      <c r="U151" s="8" t="str">
        <f>VLOOKUP(B151,SAOM!B$2:M1449,12,0)</f>
        <v xml:space="preserve"> (34)3674-1338  </v>
      </c>
      <c r="V151" s="12"/>
      <c r="W151" s="8"/>
      <c r="X151" s="39"/>
      <c r="Y151" s="41"/>
      <c r="Z151" s="39" t="s">
        <v>4539</v>
      </c>
      <c r="AA151" s="42">
        <v>41078</v>
      </c>
      <c r="AB151" s="8"/>
      <c r="AC151" s="50" t="s">
        <v>4902</v>
      </c>
    </row>
    <row r="152" spans="1:29" s="61" customFormat="1">
      <c r="A152" s="23">
        <v>849</v>
      </c>
      <c r="B152" s="75" t="s">
        <v>990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44" t="s">
        <v>519</v>
      </c>
      <c r="H152" s="7" t="s">
        <v>501</v>
      </c>
      <c r="I152" s="7" t="s">
        <v>503</v>
      </c>
      <c r="J152" s="8" t="s">
        <v>1009</v>
      </c>
      <c r="K152" s="8" t="s">
        <v>1027</v>
      </c>
      <c r="L152" s="8" t="s">
        <v>1028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35621-000</v>
      </c>
      <c r="T152" s="33">
        <v>40969</v>
      </c>
      <c r="U152" s="8" t="str">
        <f>VLOOKUP(B152,SAOM!B$2:M1450,12,0)</f>
        <v>(37) 3546-1173</v>
      </c>
      <c r="V152" s="12">
        <v>40969</v>
      </c>
      <c r="W152" s="8" t="s">
        <v>1639</v>
      </c>
      <c r="X152" s="39">
        <v>40970</v>
      </c>
      <c r="Y152" s="41"/>
      <c r="Z152" s="105"/>
      <c r="AA152" s="42">
        <v>40970</v>
      </c>
      <c r="AB152" s="8"/>
      <c r="AC152" s="50" t="s">
        <v>4902</v>
      </c>
    </row>
    <row r="153" spans="1:29" s="61" customFormat="1">
      <c r="A153" s="23">
        <v>863</v>
      </c>
      <c r="B153" s="75" t="s">
        <v>992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44" t="s">
        <v>754</v>
      </c>
      <c r="H153" s="7" t="s">
        <v>501</v>
      </c>
      <c r="I153" s="7" t="s">
        <v>503</v>
      </c>
      <c r="J153" s="8" t="s">
        <v>1011</v>
      </c>
      <c r="K153" s="8" t="s">
        <v>1031</v>
      </c>
      <c r="L153" s="8" t="s">
        <v>1032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37926-000</v>
      </c>
      <c r="T153" s="33"/>
      <c r="U153" s="8" t="str">
        <f>VLOOKUP(B153,SAOM!B$2:M1452,12,0)</f>
        <v>(37) 3355-1360</v>
      </c>
      <c r="V153" s="12"/>
      <c r="W153" s="8"/>
      <c r="X153" s="39"/>
      <c r="Y153" s="41"/>
      <c r="Z153" s="39" t="s">
        <v>4085</v>
      </c>
      <c r="AA153" s="42">
        <v>41074</v>
      </c>
      <c r="AB153" s="8"/>
      <c r="AC153" s="50" t="s">
        <v>4902</v>
      </c>
    </row>
    <row r="154" spans="1:29" s="61" customFormat="1">
      <c r="A154" s="23">
        <v>834</v>
      </c>
      <c r="B154" s="75" t="s">
        <v>993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754</v>
      </c>
      <c r="H154" s="7" t="s">
        <v>501</v>
      </c>
      <c r="I154" s="7" t="s">
        <v>503</v>
      </c>
      <c r="J154" s="8" t="s">
        <v>1012</v>
      </c>
      <c r="K154" s="8" t="s">
        <v>1033</v>
      </c>
      <c r="L154" s="8" t="s">
        <v>1034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36510-000</v>
      </c>
      <c r="T154" s="33"/>
      <c r="U154" s="8" t="str">
        <f>VLOOKUP(B154,SAOM!B$2:M1453,12,0)</f>
        <v>(32) 3577-1335</v>
      </c>
      <c r="V154" s="12"/>
      <c r="W154" s="8"/>
      <c r="X154" s="39"/>
      <c r="Y154" s="41"/>
      <c r="Z154" s="39" t="s">
        <v>4555</v>
      </c>
      <c r="AA154" s="42">
        <v>41078</v>
      </c>
      <c r="AB154" s="8"/>
      <c r="AC154" s="50" t="s">
        <v>4902</v>
      </c>
    </row>
    <row r="155" spans="1:29" s="61" customFormat="1">
      <c r="A155" s="23">
        <v>843</v>
      </c>
      <c r="B155" s="75" t="s">
        <v>994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44" t="s">
        <v>1521</v>
      </c>
      <c r="H155" s="7" t="s">
        <v>503</v>
      </c>
      <c r="I155" s="7" t="s">
        <v>1521</v>
      </c>
      <c r="J155" s="8" t="s">
        <v>169</v>
      </c>
      <c r="K155" s="8" t="s">
        <v>1035</v>
      </c>
      <c r="L155" s="8" t="s">
        <v>1036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36045-010</v>
      </c>
      <c r="T155" s="33"/>
      <c r="U155" s="8" t="str">
        <f>VLOOKUP(B155,SAOM!B$2:M1454,12,0)</f>
        <v>(32) 3274-5361</v>
      </c>
      <c r="V155" s="12"/>
      <c r="W155" s="8"/>
      <c r="X155" s="39"/>
      <c r="Y155" s="41"/>
      <c r="Z155" s="105" t="s">
        <v>5634</v>
      </c>
      <c r="AA155" s="42">
        <v>40983</v>
      </c>
      <c r="AB155" s="8"/>
      <c r="AC155" s="50" t="s">
        <v>4902</v>
      </c>
    </row>
    <row r="156" spans="1:29" s="61" customFormat="1">
      <c r="A156" s="23">
        <v>851</v>
      </c>
      <c r="B156" s="75" t="s">
        <v>995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44" t="s">
        <v>519</v>
      </c>
      <c r="H156" s="7" t="s">
        <v>501</v>
      </c>
      <c r="I156" s="7" t="s">
        <v>503</v>
      </c>
      <c r="J156" s="8" t="s">
        <v>1013</v>
      </c>
      <c r="K156" s="8" t="s">
        <v>1037</v>
      </c>
      <c r="L156" s="8" t="s">
        <v>1038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35765-000</v>
      </c>
      <c r="T156" s="33">
        <v>40955</v>
      </c>
      <c r="U156" s="8" t="str">
        <f>VLOOKUP(B156,SAOM!B$2:M1455,12,0)</f>
        <v>(31) 3716-1780</v>
      </c>
      <c r="V156" s="12">
        <v>40956</v>
      </c>
      <c r="W156" s="8" t="s">
        <v>1183</v>
      </c>
      <c r="X156" s="39">
        <v>40956</v>
      </c>
      <c r="Y156" s="41">
        <v>40984</v>
      </c>
      <c r="Z156" s="105" t="s">
        <v>751</v>
      </c>
      <c r="AA156" s="42">
        <v>40956</v>
      </c>
      <c r="AB156" s="42"/>
      <c r="AC156" s="50" t="s">
        <v>4902</v>
      </c>
    </row>
    <row r="157" spans="1:29" s="61" customFormat="1">
      <c r="A157" s="23">
        <v>857</v>
      </c>
      <c r="B157" s="75" t="s">
        <v>996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754</v>
      </c>
      <c r="H157" s="7" t="s">
        <v>501</v>
      </c>
      <c r="I157" s="7" t="s">
        <v>503</v>
      </c>
      <c r="J157" s="8" t="s">
        <v>1014</v>
      </c>
      <c r="K157" s="8" t="s">
        <v>1039</v>
      </c>
      <c r="L157" s="8" t="s">
        <v>1040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35624-000</v>
      </c>
      <c r="T157" s="33"/>
      <c r="U157" s="8" t="str">
        <f>VLOOKUP(B157,SAOM!B$2:M1456,12,0)</f>
        <v>(37)3544-1144</v>
      </c>
      <c r="V157" s="12"/>
      <c r="W157" s="8"/>
      <c r="X157" s="39"/>
      <c r="Y157" s="41"/>
      <c r="Z157" s="39" t="s">
        <v>4466</v>
      </c>
      <c r="AA157" s="42">
        <v>41078</v>
      </c>
      <c r="AB157" s="8"/>
      <c r="AC157" s="50" t="s">
        <v>4902</v>
      </c>
    </row>
    <row r="158" spans="1:29" s="61" customFormat="1">
      <c r="A158" s="23">
        <v>865</v>
      </c>
      <c r="B158" s="75" t="s">
        <v>997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754</v>
      </c>
      <c r="H158" s="7" t="s">
        <v>501</v>
      </c>
      <c r="I158" s="7" t="s">
        <v>503</v>
      </c>
      <c r="J158" s="8" t="s">
        <v>1015</v>
      </c>
      <c r="K158" s="8" t="s">
        <v>1041</v>
      </c>
      <c r="L158" s="8" t="s">
        <v>1042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>35709-000</v>
      </c>
      <c r="T158" s="33"/>
      <c r="U158" s="8" t="str">
        <f>VLOOKUP(B158,SAOM!B$2:M1457,12,0)</f>
        <v xml:space="preserve"> (31)8229-6687</v>
      </c>
      <c r="V158" s="12"/>
      <c r="W158" s="8"/>
      <c r="X158" s="39"/>
      <c r="Y158" s="41"/>
      <c r="Z158" s="39" t="s">
        <v>4520</v>
      </c>
      <c r="AA158" s="42">
        <v>41078</v>
      </c>
      <c r="AB158" s="42"/>
      <c r="AC158" s="50" t="s">
        <v>4902</v>
      </c>
    </row>
    <row r="159" spans="1:29" s="61" customFormat="1">
      <c r="A159" s="23">
        <v>836</v>
      </c>
      <c r="B159" s="75" t="s">
        <v>998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44" t="s">
        <v>519</v>
      </c>
      <c r="H159" s="7" t="s">
        <v>501</v>
      </c>
      <c r="I159" s="7" t="s">
        <v>503</v>
      </c>
      <c r="J159" s="8" t="s">
        <v>1016</v>
      </c>
      <c r="K159" s="8" t="s">
        <v>1043</v>
      </c>
      <c r="L159" s="8" t="s">
        <v>1044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36475-000</v>
      </c>
      <c r="T159" s="33">
        <v>40969</v>
      </c>
      <c r="U159" s="8" t="str">
        <f>VLOOKUP(B159,SAOM!B$2:M1458,12,0)</f>
        <v>(32) 3538-1200</v>
      </c>
      <c r="V159" s="12">
        <v>40974</v>
      </c>
      <c r="W159" s="8" t="s">
        <v>1575</v>
      </c>
      <c r="X159" s="39">
        <v>40974</v>
      </c>
      <c r="Y159" s="41"/>
      <c r="Z159" s="105"/>
      <c r="AA159" s="42">
        <v>40974</v>
      </c>
      <c r="AB159" s="42"/>
      <c r="AC159" s="50" t="s">
        <v>4902</v>
      </c>
    </row>
    <row r="160" spans="1:29" s="50" customFormat="1">
      <c r="A160" s="23">
        <v>845</v>
      </c>
      <c r="B160" s="75" t="s">
        <v>999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754</v>
      </c>
      <c r="H160" s="7" t="s">
        <v>501</v>
      </c>
      <c r="I160" s="7" t="s">
        <v>503</v>
      </c>
      <c r="J160" s="8" t="s">
        <v>1017</v>
      </c>
      <c r="K160" s="8" t="s">
        <v>1045</v>
      </c>
      <c r="L160" s="8" t="s">
        <v>1046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 xml:space="preserve">	RUA SEBASTIAO SOARES DA SILVEIRA, S/N - CENTRO</v>
      </c>
      <c r="S160" s="17" t="str">
        <f>VLOOKUP(B160,SAOM!B$2:L1879,11,0)</f>
        <v>36760-000</v>
      </c>
      <c r="T160" s="33"/>
      <c r="U160" s="8" t="str">
        <f>VLOOKUP(B160,SAOM!B$2:M1459,12,0)</f>
        <v>(32) 3424-1516</v>
      </c>
      <c r="V160" s="12"/>
      <c r="W160" s="8"/>
      <c r="X160" s="39"/>
      <c r="Y160" s="41"/>
      <c r="Z160" s="39" t="s">
        <v>4530</v>
      </c>
      <c r="AA160" s="42">
        <v>41078</v>
      </c>
      <c r="AB160" s="45"/>
      <c r="AC160" s="50" t="s">
        <v>4902</v>
      </c>
    </row>
    <row r="161" spans="1:29" s="61" customFormat="1">
      <c r="A161" s="23">
        <v>853</v>
      </c>
      <c r="B161" s="75" t="s">
        <v>1000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44" t="s">
        <v>519</v>
      </c>
      <c r="H161" s="7" t="s">
        <v>501</v>
      </c>
      <c r="I161" s="7" t="s">
        <v>503</v>
      </c>
      <c r="J161" s="8" t="s">
        <v>165</v>
      </c>
      <c r="K161" s="8" t="s">
        <v>1047</v>
      </c>
      <c r="L161" s="8" t="s">
        <v>1048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37270-000</v>
      </c>
      <c r="T161" s="33">
        <v>40969</v>
      </c>
      <c r="U161" s="8" t="str">
        <f>VLOOKUP(B161,SAOM!B$2:M1460,12,0)</f>
        <v>(35) 3832-6000</v>
      </c>
      <c r="V161" s="12">
        <v>40970</v>
      </c>
      <c r="W161" s="8" t="s">
        <v>1377</v>
      </c>
      <c r="X161" s="39">
        <v>40970</v>
      </c>
      <c r="Y161" s="41"/>
      <c r="Z161" s="105"/>
      <c r="AA161" s="42">
        <v>40970</v>
      </c>
      <c r="AB161" s="8"/>
      <c r="AC161" s="50" t="s">
        <v>4902</v>
      </c>
    </row>
    <row r="162" spans="1:29" s="61" customFormat="1">
      <c r="A162" s="23">
        <v>859</v>
      </c>
      <c r="B162" s="75" t="s">
        <v>1001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44" t="s">
        <v>519</v>
      </c>
      <c r="H162" s="7" t="s">
        <v>501</v>
      </c>
      <c r="I162" s="7" t="s">
        <v>503</v>
      </c>
      <c r="J162" s="8" t="s">
        <v>1018</v>
      </c>
      <c r="K162" s="8" t="s">
        <v>1047</v>
      </c>
      <c r="L162" s="8" t="s">
        <v>1048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35494-000</v>
      </c>
      <c r="T162" s="33">
        <v>40969</v>
      </c>
      <c r="U162" s="8" t="str">
        <f>VLOOKUP(B162,SAOM!B$2:M1461,12,0)</f>
        <v>(31) 3736-1397</v>
      </c>
      <c r="V162" s="12">
        <v>40969</v>
      </c>
      <c r="W162" s="8" t="s">
        <v>2322</v>
      </c>
      <c r="X162" s="39">
        <v>40970</v>
      </c>
      <c r="Y162" s="41"/>
      <c r="Z162" s="105"/>
      <c r="AA162" s="42">
        <v>40970</v>
      </c>
      <c r="AB162" s="8"/>
      <c r="AC162" s="50" t="s">
        <v>4902</v>
      </c>
    </row>
    <row r="163" spans="1:29" s="61" customFormat="1">
      <c r="A163" s="43">
        <v>869</v>
      </c>
      <c r="B163" s="77" t="s">
        <v>1002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44" t="s">
        <v>519</v>
      </c>
      <c r="H163" s="7" t="s">
        <v>501</v>
      </c>
      <c r="I163" s="7" t="s">
        <v>503</v>
      </c>
      <c r="J163" s="8" t="s">
        <v>1019</v>
      </c>
      <c r="K163" s="8" t="s">
        <v>1049</v>
      </c>
      <c r="L163" s="8" t="s">
        <v>1050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35820-000</v>
      </c>
      <c r="T163" s="33"/>
      <c r="U163" s="8" t="str">
        <f>VLOOKUP(B163,SAOM!B$2:M1462,12,0)</f>
        <v>(31) 3836-5182</v>
      </c>
      <c r="V163" s="12">
        <v>40996</v>
      </c>
      <c r="W163" s="8" t="s">
        <v>2455</v>
      </c>
      <c r="X163" s="49">
        <v>41002</v>
      </c>
      <c r="Y163" s="66"/>
      <c r="Z163" s="49"/>
      <c r="AA163" s="67">
        <v>41002</v>
      </c>
      <c r="AB163" s="42"/>
      <c r="AC163" s="50" t="s">
        <v>4902</v>
      </c>
    </row>
    <row r="164" spans="1:29" s="61" customFormat="1">
      <c r="A164" s="23">
        <v>867</v>
      </c>
      <c r="B164" s="75" t="s">
        <v>1003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44" t="s">
        <v>519</v>
      </c>
      <c r="H164" s="7" t="s">
        <v>501</v>
      </c>
      <c r="I164" s="7" t="s">
        <v>503</v>
      </c>
      <c r="J164" s="8" t="s">
        <v>3486</v>
      </c>
      <c r="K164" s="8" t="s">
        <v>1051</v>
      </c>
      <c r="L164" s="8" t="s">
        <v>1052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38950-000</v>
      </c>
      <c r="T164" s="33">
        <v>40965</v>
      </c>
      <c r="U164" s="8" t="str">
        <f>VLOOKUP(B164,SAOM!B$2:M1463,12,0)</f>
        <v>(34) 3631-4940</v>
      </c>
      <c r="V164" s="12">
        <v>40966</v>
      </c>
      <c r="W164" s="8" t="s">
        <v>1742</v>
      </c>
      <c r="X164" s="39">
        <v>40968</v>
      </c>
      <c r="Y164" s="41">
        <v>40984</v>
      </c>
      <c r="Z164" s="105" t="s">
        <v>751</v>
      </c>
      <c r="AA164" s="42">
        <v>40968</v>
      </c>
      <c r="AB164" s="8"/>
      <c r="AC164" s="50" t="s">
        <v>4902</v>
      </c>
    </row>
    <row r="165" spans="1:29" s="61" customFormat="1">
      <c r="A165" s="23">
        <v>839</v>
      </c>
      <c r="B165" s="75" t="s">
        <v>1004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754</v>
      </c>
      <c r="H165" s="7" t="s">
        <v>501</v>
      </c>
      <c r="I165" s="7" t="s">
        <v>503</v>
      </c>
      <c r="J165" s="8" t="s">
        <v>1021</v>
      </c>
      <c r="K165" s="8" t="s">
        <v>1053</v>
      </c>
      <c r="L165" s="8" t="s">
        <v>1054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35565-000</v>
      </c>
      <c r="T165" s="33"/>
      <c r="U165" s="8" t="str">
        <f>VLOOKUP(B165,SAOM!B$2:M1464,12,0)</f>
        <v>(37)3344-1139</v>
      </c>
      <c r="V165" s="12"/>
      <c r="W165" s="8"/>
      <c r="X165" s="39"/>
      <c r="Y165" s="41"/>
      <c r="Z165" s="39" t="s">
        <v>4545</v>
      </c>
      <c r="AA165" s="42">
        <v>41078</v>
      </c>
      <c r="AB165" s="8"/>
      <c r="AC165" s="50" t="s">
        <v>4902</v>
      </c>
    </row>
    <row r="166" spans="1:29" s="61" customFormat="1">
      <c r="A166" s="23">
        <v>848</v>
      </c>
      <c r="B166" s="75" t="s">
        <v>1005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44" t="s">
        <v>519</v>
      </c>
      <c r="H166" s="7" t="s">
        <v>501</v>
      </c>
      <c r="I166" s="7" t="s">
        <v>503</v>
      </c>
      <c r="J166" s="8" t="s">
        <v>1022</v>
      </c>
      <c r="K166" s="8" t="s">
        <v>1055</v>
      </c>
      <c r="L166" s="8" t="s">
        <v>1056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35580-000</v>
      </c>
      <c r="T166" s="33">
        <v>40969</v>
      </c>
      <c r="U166" s="8" t="str">
        <f>VLOOKUP(B166,SAOM!B$2:M1465,12,0)</f>
        <v>(37) 3354-1119</v>
      </c>
      <c r="V166" s="12">
        <v>40974</v>
      </c>
      <c r="W166" s="8" t="s">
        <v>1578</v>
      </c>
      <c r="X166" s="39">
        <v>40974</v>
      </c>
      <c r="Y166" s="41"/>
      <c r="Z166" s="105"/>
      <c r="AA166" s="42">
        <v>40974</v>
      </c>
      <c r="AB166" s="42"/>
      <c r="AC166" s="50" t="s">
        <v>4902</v>
      </c>
    </row>
    <row r="167" spans="1:29" s="61" customFormat="1">
      <c r="A167" s="23">
        <v>861</v>
      </c>
      <c r="B167" s="75" t="s">
        <v>1006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44" t="s">
        <v>519</v>
      </c>
      <c r="H167" s="7" t="s">
        <v>501</v>
      </c>
      <c r="I167" s="7" t="s">
        <v>503</v>
      </c>
      <c r="J167" s="8" t="s">
        <v>1023</v>
      </c>
      <c r="K167" s="8" t="s">
        <v>1057</v>
      </c>
      <c r="L167" s="8" t="s">
        <v>1058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35440-000</v>
      </c>
      <c r="T167" s="33"/>
      <c r="U167" s="8" t="str">
        <f>VLOOKUP(B167,SAOM!B$2:M1466,12,0)</f>
        <v>(31) 3857-1874</v>
      </c>
      <c r="V167" s="12">
        <v>41079</v>
      </c>
      <c r="W167" s="8" t="s">
        <v>2322</v>
      </c>
      <c r="X167" s="39">
        <v>41079</v>
      </c>
      <c r="Y167" s="41"/>
      <c r="Z167" s="39" t="s">
        <v>4002</v>
      </c>
      <c r="AA167" s="42">
        <v>41060</v>
      </c>
      <c r="AB167" s="42" t="s">
        <v>4454</v>
      </c>
      <c r="AC167" s="50" t="s">
        <v>4902</v>
      </c>
    </row>
    <row r="168" spans="1:29" s="61" customFormat="1">
      <c r="A168" s="23">
        <v>832</v>
      </c>
      <c r="B168" s="75" t="s">
        <v>1007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754</v>
      </c>
      <c r="H168" s="7" t="s">
        <v>501</v>
      </c>
      <c r="I168" s="7" t="s">
        <v>503</v>
      </c>
      <c r="J168" s="8" t="s">
        <v>1024</v>
      </c>
      <c r="K168" s="8" t="s">
        <v>1057</v>
      </c>
      <c r="L168" s="8" t="s">
        <v>1058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36795-000</v>
      </c>
      <c r="T168" s="33"/>
      <c r="U168" s="8" t="str">
        <f>VLOOKUP(B168,SAOM!B$2:M1467,12,0)</f>
        <v>(32) 3425-1310</v>
      </c>
      <c r="V168" s="12"/>
      <c r="W168" s="8"/>
      <c r="X168" s="39"/>
      <c r="Y168" s="41"/>
      <c r="Z168" s="39" t="s">
        <v>4560</v>
      </c>
      <c r="AA168" s="42">
        <v>41078</v>
      </c>
      <c r="AB168" s="8"/>
      <c r="AC168" s="50" t="s">
        <v>4902</v>
      </c>
    </row>
    <row r="169" spans="1:29" s="61" customFormat="1">
      <c r="A169" s="23">
        <v>870</v>
      </c>
      <c r="B169" s="75" t="s">
        <v>1531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44" t="s">
        <v>519</v>
      </c>
      <c r="H169" s="7" t="s">
        <v>686</v>
      </c>
      <c r="I169" s="7" t="s">
        <v>503</v>
      </c>
      <c r="J169" s="8" t="s">
        <v>1065</v>
      </c>
      <c r="K169" s="8" t="s">
        <v>1072</v>
      </c>
      <c r="L169" s="8" t="s">
        <v>1073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35685-000</v>
      </c>
      <c r="T169" s="33"/>
      <c r="U169" s="8" t="str">
        <f>VLOOKUP(B169,SAOM!B$2:M1468,12,0)</f>
        <v>(31) 3572-1255</v>
      </c>
      <c r="V169" s="12">
        <v>40989</v>
      </c>
      <c r="W169" s="8" t="s">
        <v>965</v>
      </c>
      <c r="X169" s="39">
        <v>40989</v>
      </c>
      <c r="Y169" s="41"/>
      <c r="Z169" s="105"/>
      <c r="AA169" s="42">
        <v>40989</v>
      </c>
      <c r="AB169" s="8"/>
      <c r="AC169" s="50" t="s">
        <v>4902</v>
      </c>
    </row>
    <row r="170" spans="1:29" s="61" customFormat="1">
      <c r="A170" s="23">
        <v>846</v>
      </c>
      <c r="B170" s="75" t="s">
        <v>1532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44" t="s">
        <v>519</v>
      </c>
      <c r="H170" s="7" t="s">
        <v>686</v>
      </c>
      <c r="I170" s="7" t="s">
        <v>503</v>
      </c>
      <c r="J170" s="8" t="s">
        <v>1066</v>
      </c>
      <c r="K170" s="8" t="s">
        <v>1074</v>
      </c>
      <c r="L170" s="8" t="s">
        <v>1075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36345-000</v>
      </c>
      <c r="T170" s="33">
        <v>40969</v>
      </c>
      <c r="U170" s="8" t="str">
        <f>VLOOKUP(B170,SAOM!B$2:M1469,12,0)</f>
        <v>(32) 3363-2090</v>
      </c>
      <c r="V170" s="12">
        <v>40973</v>
      </c>
      <c r="W170" s="8" t="s">
        <v>965</v>
      </c>
      <c r="X170" s="39">
        <v>40973</v>
      </c>
      <c r="Y170" s="41"/>
      <c r="Z170" s="105"/>
      <c r="AA170" s="42">
        <v>40974</v>
      </c>
      <c r="AB170" s="8"/>
      <c r="AC170" s="50" t="s">
        <v>4902</v>
      </c>
    </row>
    <row r="171" spans="1:29" s="61" customFormat="1">
      <c r="A171" s="23">
        <v>866</v>
      </c>
      <c r="B171" s="75" t="s">
        <v>1391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44" t="s">
        <v>519</v>
      </c>
      <c r="H171" s="7" t="s">
        <v>501</v>
      </c>
      <c r="I171" s="7" t="s">
        <v>503</v>
      </c>
      <c r="J171" s="8" t="s">
        <v>1068</v>
      </c>
      <c r="K171" s="8" t="s">
        <v>1078</v>
      </c>
      <c r="L171" s="8" t="s">
        <v>1079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36515-000</v>
      </c>
      <c r="T171" s="33"/>
      <c r="U171" s="8" t="str">
        <f>VLOOKUP(B171,SAOM!B$2:M1471,12,0)</f>
        <v>(32) 8425-0970</v>
      </c>
      <c r="V171" s="12">
        <v>40966</v>
      </c>
      <c r="W171" s="8" t="s">
        <v>1971</v>
      </c>
      <c r="X171" s="39">
        <v>40967</v>
      </c>
      <c r="Y171" s="41">
        <v>40984</v>
      </c>
      <c r="Z171" s="105" t="s">
        <v>2674</v>
      </c>
      <c r="AA171" s="42">
        <v>40968</v>
      </c>
      <c r="AB171" s="8"/>
      <c r="AC171" s="50" t="s">
        <v>4902</v>
      </c>
    </row>
    <row r="172" spans="1:29" s="61" customFormat="1">
      <c r="A172" s="23">
        <v>818</v>
      </c>
      <c r="B172" s="75" t="s">
        <v>1486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754</v>
      </c>
      <c r="H172" s="7" t="s">
        <v>501</v>
      </c>
      <c r="I172" s="7" t="s">
        <v>508</v>
      </c>
      <c r="J172" s="8" t="s">
        <v>1069</v>
      </c>
      <c r="K172" s="8" t="s">
        <v>1080</v>
      </c>
      <c r="L172" s="8" t="s">
        <v>1081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36870-000</v>
      </c>
      <c r="T172" s="33"/>
      <c r="U172" s="8" t="str">
        <f>VLOOKUP(B172,SAOM!B$2:M1472,12,0)</f>
        <v>(32) 3727-1134</v>
      </c>
      <c r="V172" s="12"/>
      <c r="W172" s="8"/>
      <c r="X172" s="39"/>
      <c r="Y172" s="41"/>
      <c r="Z172" s="105" t="s">
        <v>4459</v>
      </c>
      <c r="AA172" s="42">
        <v>41079</v>
      </c>
      <c r="AB172" s="8"/>
      <c r="AC172" s="50" t="s">
        <v>4902</v>
      </c>
    </row>
    <row r="173" spans="1:29" s="61" customFormat="1">
      <c r="A173" s="23">
        <v>868</v>
      </c>
      <c r="B173" s="75" t="s">
        <v>1485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754</v>
      </c>
      <c r="H173" s="7" t="s">
        <v>501</v>
      </c>
      <c r="I173" s="7" t="s">
        <v>503</v>
      </c>
      <c r="J173" s="8" t="s">
        <v>1070</v>
      </c>
      <c r="K173" s="8" t="s">
        <v>1082</v>
      </c>
      <c r="L173" s="8" t="s">
        <v>1083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39536-000</v>
      </c>
      <c r="T173" s="33"/>
      <c r="U173" s="8" t="str">
        <f>VLOOKUP(B173,SAOM!B$2:M1473,12,0)</f>
        <v>(38) 3824-9221 -</v>
      </c>
      <c r="V173" s="12"/>
      <c r="W173" s="8"/>
      <c r="X173" s="39"/>
      <c r="Y173" s="41"/>
      <c r="Z173" s="105" t="s">
        <v>5574</v>
      </c>
      <c r="AA173" s="42">
        <v>41078</v>
      </c>
      <c r="AB173" s="8"/>
      <c r="AC173" s="50" t="s">
        <v>4902</v>
      </c>
    </row>
    <row r="174" spans="1:29" s="61" customFormat="1">
      <c r="A174" s="43">
        <v>844</v>
      </c>
      <c r="B174" s="75" t="s">
        <v>1484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44" t="s">
        <v>519</v>
      </c>
      <c r="H174" s="7" t="s">
        <v>501</v>
      </c>
      <c r="I174" s="7" t="s">
        <v>503</v>
      </c>
      <c r="J174" s="8" t="s">
        <v>1071</v>
      </c>
      <c r="K174" s="8" t="s">
        <v>1084</v>
      </c>
      <c r="L174" s="8" t="s">
        <v>1085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39690-000</v>
      </c>
      <c r="T174" s="33"/>
      <c r="U174" s="8" t="str">
        <f>VLOOKUP(B174,SAOM!B$2:M1474,12,0)</f>
        <v>(33) 3514-1629</v>
      </c>
      <c r="V174" s="12">
        <v>41012</v>
      </c>
      <c r="W174" s="8" t="s">
        <v>2248</v>
      </c>
      <c r="X174" s="39">
        <v>41012</v>
      </c>
      <c r="Y174" s="41"/>
      <c r="Z174" s="105"/>
      <c r="AA174" s="42">
        <v>41015</v>
      </c>
      <c r="AB174" s="8"/>
      <c r="AC174" s="50" t="s">
        <v>4902</v>
      </c>
    </row>
    <row r="175" spans="1:29" s="61" customFormat="1">
      <c r="A175" s="23">
        <v>833</v>
      </c>
      <c r="B175" s="75" t="s">
        <v>1088</v>
      </c>
      <c r="C175" s="12">
        <v>40953</v>
      </c>
      <c r="D175" s="12">
        <v>41086</v>
      </c>
      <c r="E175" s="47">
        <f t="shared" si="2"/>
        <v>41101</v>
      </c>
      <c r="F175" s="12">
        <v>41089</v>
      </c>
      <c r="G175" s="44" t="s">
        <v>754</v>
      </c>
      <c r="H175" s="7" t="s">
        <v>501</v>
      </c>
      <c r="I175" s="7" t="s">
        <v>503</v>
      </c>
      <c r="J175" s="8" t="s">
        <v>1087</v>
      </c>
      <c r="K175" s="8" t="s">
        <v>1155</v>
      </c>
      <c r="L175" s="8" t="s">
        <v>1156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Porto Velho, 54 - Barro Preto</v>
      </c>
      <c r="S175" s="17" t="str">
        <f>VLOOKUP(B175,SAOM!B$2:L1895,11,0)</f>
        <v>39925-000</v>
      </c>
      <c r="T175" s="33"/>
      <c r="U175" s="8" t="str">
        <f>VLOOKUP(B175,SAOM!B$2:M1475,12,0)</f>
        <v>(33) 3725-1474</v>
      </c>
      <c r="V175" s="12"/>
      <c r="W175" s="8"/>
      <c r="X175" s="39"/>
      <c r="Y175" s="41"/>
      <c r="Z175" s="39" t="s">
        <v>4905</v>
      </c>
      <c r="AA175" s="42">
        <v>41089</v>
      </c>
      <c r="AB175" s="8"/>
      <c r="AC175" s="50" t="s">
        <v>4902</v>
      </c>
    </row>
    <row r="176" spans="1:29" s="61" customFormat="1">
      <c r="A176" s="23">
        <v>835</v>
      </c>
      <c r="B176" s="75" t="s">
        <v>1091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44" t="s">
        <v>766</v>
      </c>
      <c r="H176" s="7" t="s">
        <v>686</v>
      </c>
      <c r="I176" s="7" t="s">
        <v>508</v>
      </c>
      <c r="J176" s="8" t="s">
        <v>1092</v>
      </c>
      <c r="K176" s="8" t="s">
        <v>1157</v>
      </c>
      <c r="L176" s="8" t="s">
        <v>1158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34300-300</v>
      </c>
      <c r="T176" s="33"/>
      <c r="U176" s="8" t="str">
        <f>VLOOKUP(B176,SAOM!B$2:M1476,12,0)</f>
        <v>(31) 3545-1236</v>
      </c>
      <c r="V176" s="12"/>
      <c r="W176" s="8"/>
      <c r="X176" s="39"/>
      <c r="Y176" s="41"/>
      <c r="Z176" s="105" t="s">
        <v>2273</v>
      </c>
      <c r="AA176" s="42">
        <v>40980</v>
      </c>
      <c r="AB176" s="8"/>
      <c r="AC176" s="50" t="s">
        <v>4902</v>
      </c>
    </row>
    <row r="177" spans="1:29" s="61" customFormat="1">
      <c r="A177" s="23">
        <v>838</v>
      </c>
      <c r="B177" s="75" t="s">
        <v>1096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754</v>
      </c>
      <c r="H177" s="7" t="s">
        <v>501</v>
      </c>
      <c r="I177" s="7" t="s">
        <v>503</v>
      </c>
      <c r="J177" s="8" t="s">
        <v>1097</v>
      </c>
      <c r="K177" s="8" t="s">
        <v>1159</v>
      </c>
      <c r="L177" s="8" t="s">
        <v>1160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38170-000</v>
      </c>
      <c r="T177" s="33"/>
      <c r="U177" s="8" t="str">
        <f>VLOOKUP(B177,SAOM!B$2:M1477,12,0)</f>
        <v>(34) 3663-1718</v>
      </c>
      <c r="V177" s="12"/>
      <c r="W177" s="8"/>
      <c r="X177" s="39"/>
      <c r="Y177" s="41"/>
      <c r="Z177" s="39" t="s">
        <v>4547</v>
      </c>
      <c r="AA177" s="42">
        <v>41078</v>
      </c>
      <c r="AB177" s="8"/>
      <c r="AC177" s="50" t="s">
        <v>4902</v>
      </c>
    </row>
    <row r="178" spans="1:29" s="61" customFormat="1">
      <c r="A178" s="43">
        <v>840</v>
      </c>
      <c r="B178" s="75" t="s">
        <v>1101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44" t="s">
        <v>519</v>
      </c>
      <c r="H178" s="7" t="s">
        <v>501</v>
      </c>
      <c r="I178" s="7" t="s">
        <v>503</v>
      </c>
      <c r="J178" s="8" t="s">
        <v>1102</v>
      </c>
      <c r="K178" s="8" t="s">
        <v>1161</v>
      </c>
      <c r="L178" s="8" t="s">
        <v>1162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35920-000</v>
      </c>
      <c r="T178" s="33"/>
      <c r="U178" s="8" t="str">
        <f>VLOOKUP(B178,SAOM!B$2:M1478,12,0)</f>
        <v>(31) 3861-1111</v>
      </c>
      <c r="V178" s="12">
        <v>41010</v>
      </c>
      <c r="W178" s="8" t="s">
        <v>1639</v>
      </c>
      <c r="X178" s="39">
        <v>41010</v>
      </c>
      <c r="Y178" s="41"/>
      <c r="Z178" s="105"/>
      <c r="AA178" s="42">
        <v>40984</v>
      </c>
      <c r="AB178" s="8"/>
      <c r="AC178" s="50" t="s">
        <v>4902</v>
      </c>
    </row>
    <row r="179" spans="1:29" s="61" customFormat="1">
      <c r="A179" s="23">
        <v>841</v>
      </c>
      <c r="B179" s="75" t="s">
        <v>1106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754</v>
      </c>
      <c r="H179" s="7" t="s">
        <v>501</v>
      </c>
      <c r="I179" s="7" t="s">
        <v>503</v>
      </c>
      <c r="J179" s="8" t="s">
        <v>1107</v>
      </c>
      <c r="K179" s="8" t="s">
        <v>1163</v>
      </c>
      <c r="L179" s="8" t="s">
        <v>1164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35447-000</v>
      </c>
      <c r="T179" s="33">
        <v>40969</v>
      </c>
      <c r="U179" s="8" t="str">
        <f>VLOOKUP(B179,SAOM!B$2:M1479,12,0)</f>
        <v>(31) 3877-5528</v>
      </c>
      <c r="V179" s="12"/>
      <c r="W179" s="8"/>
      <c r="X179" s="39"/>
      <c r="Y179" s="41"/>
      <c r="Z179" s="105" t="s">
        <v>4460</v>
      </c>
      <c r="AA179" s="42">
        <v>41079</v>
      </c>
      <c r="AB179" s="8"/>
      <c r="AC179" s="50" t="s">
        <v>4902</v>
      </c>
    </row>
    <row r="180" spans="1:29" s="61" customFormat="1">
      <c r="A180" s="23">
        <v>847</v>
      </c>
      <c r="B180" s="75" t="s">
        <v>1111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754</v>
      </c>
      <c r="H180" s="7" t="s">
        <v>501</v>
      </c>
      <c r="I180" s="7" t="s">
        <v>503</v>
      </c>
      <c r="J180" s="8" t="s">
        <v>1112</v>
      </c>
      <c r="K180" s="8" t="s">
        <v>1165</v>
      </c>
      <c r="L180" s="8" t="s">
        <v>1166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36230-000</v>
      </c>
      <c r="T180" s="33"/>
      <c r="U180" s="8" t="str">
        <f>VLOOKUP(B180,SAOM!B$2:M1480,12,0)</f>
        <v>(32) 3344-1307</v>
      </c>
      <c r="V180" s="12"/>
      <c r="W180" s="8"/>
      <c r="X180" s="39"/>
      <c r="Y180" s="41"/>
      <c r="Z180" s="39" t="s">
        <v>4582</v>
      </c>
      <c r="AA180" s="42">
        <v>41079</v>
      </c>
      <c r="AB180" s="8"/>
      <c r="AC180" s="50" t="s">
        <v>4902</v>
      </c>
    </row>
    <row r="181" spans="1:29" s="61" customFormat="1">
      <c r="A181" s="23">
        <v>852</v>
      </c>
      <c r="B181" s="75" t="s">
        <v>1121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754</v>
      </c>
      <c r="H181" s="7" t="s">
        <v>501</v>
      </c>
      <c r="I181" s="7" t="s">
        <v>508</v>
      </c>
      <c r="J181" s="8" t="s">
        <v>1122</v>
      </c>
      <c r="K181" s="8" t="s">
        <v>1169</v>
      </c>
      <c r="L181" s="8" t="s">
        <v>1170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 xml:space="preserve">	RUA GOVERNADOR VALADARES, S/N  - CENTRO</v>
      </c>
      <c r="S181" s="17" t="str">
        <f>VLOOKUP(B181,SAOM!B$2:L1902,11,0)</f>
        <v>36560-000</v>
      </c>
      <c r="T181" s="33"/>
      <c r="U181" s="8" t="str">
        <f>VLOOKUP(B181,SAOM!B$2:M1482,12,0)</f>
        <v>(31) 3898-1182</v>
      </c>
      <c r="V181" s="12"/>
      <c r="W181" s="8"/>
      <c r="X181" s="39"/>
      <c r="Y181" s="41"/>
      <c r="Z181" s="39" t="s">
        <v>4463</v>
      </c>
      <c r="AA181" s="42">
        <v>41079</v>
      </c>
      <c r="AB181" s="42"/>
      <c r="AC181" s="50" t="s">
        <v>4902</v>
      </c>
    </row>
    <row r="182" spans="1:29" s="61" customFormat="1">
      <c r="A182" s="23">
        <v>856</v>
      </c>
      <c r="B182" s="75" t="s">
        <v>1130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754</v>
      </c>
      <c r="H182" s="7" t="s">
        <v>501</v>
      </c>
      <c r="I182" s="7" t="s">
        <v>503</v>
      </c>
      <c r="J182" s="8" t="s">
        <v>1131</v>
      </c>
      <c r="K182" s="8" t="s">
        <v>1173</v>
      </c>
      <c r="L182" s="8" t="s">
        <v>1174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37150-000</v>
      </c>
      <c r="T182" s="33"/>
      <c r="U182" s="8" t="str">
        <f>VLOOKUP(B182,SAOM!B$2:M1484,12,0)</f>
        <v>(35) 3561-1537</v>
      </c>
      <c r="V182" s="12"/>
      <c r="W182" s="8"/>
      <c r="X182" s="39"/>
      <c r="Y182" s="41"/>
      <c r="Z182" s="39" t="s">
        <v>4583</v>
      </c>
      <c r="AA182" s="42">
        <v>41079</v>
      </c>
      <c r="AB182" s="8"/>
      <c r="AC182" s="50" t="s">
        <v>4902</v>
      </c>
    </row>
    <row r="183" spans="1:29" s="61" customFormat="1">
      <c r="A183" s="23">
        <v>858</v>
      </c>
      <c r="B183" s="75" t="s">
        <v>1135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44" t="s">
        <v>519</v>
      </c>
      <c r="H183" s="7" t="s">
        <v>686</v>
      </c>
      <c r="I183" s="7" t="s">
        <v>503</v>
      </c>
      <c r="J183" s="8" t="s">
        <v>1136</v>
      </c>
      <c r="K183" s="8" t="s">
        <v>1175</v>
      </c>
      <c r="L183" s="8" t="s">
        <v>1176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35668-000</v>
      </c>
      <c r="T183" s="33"/>
      <c r="U183" s="8" t="str">
        <f>VLOOKUP(B183,SAOM!B$2:M1485,12,0)</f>
        <v>(37) 3276-1118</v>
      </c>
      <c r="V183" s="12">
        <v>40995</v>
      </c>
      <c r="W183" s="8" t="s">
        <v>965</v>
      </c>
      <c r="X183" s="39">
        <v>40996</v>
      </c>
      <c r="Y183" s="41"/>
      <c r="Z183" s="105"/>
      <c r="AA183" s="42">
        <v>40998</v>
      </c>
      <c r="AB183" s="8"/>
      <c r="AC183" s="50" t="s">
        <v>4902</v>
      </c>
    </row>
    <row r="184" spans="1:29" s="61" customFormat="1">
      <c r="A184" s="23">
        <v>860</v>
      </c>
      <c r="B184" s="75" t="s">
        <v>1140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754</v>
      </c>
      <c r="H184" s="7" t="s">
        <v>501</v>
      </c>
      <c r="I184" s="7" t="s">
        <v>503</v>
      </c>
      <c r="J184" s="8" t="s">
        <v>1141</v>
      </c>
      <c r="K184" s="8" t="s">
        <v>1177</v>
      </c>
      <c r="L184" s="8" t="s">
        <v>1178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37134-000</v>
      </c>
      <c r="T184" s="33"/>
      <c r="U184" s="8" t="str">
        <f>VLOOKUP(B184,SAOM!B$2:M1486,12,0)</f>
        <v>(35) 3286-1122</v>
      </c>
      <c r="V184" s="12"/>
      <c r="W184" s="8"/>
      <c r="X184" s="39"/>
      <c r="Y184" s="41"/>
      <c r="Z184" s="39" t="s">
        <v>4517</v>
      </c>
      <c r="AA184" s="42">
        <v>41078</v>
      </c>
      <c r="AB184" s="8"/>
      <c r="AC184" s="50" t="s">
        <v>4902</v>
      </c>
    </row>
    <row r="185" spans="1:29" s="61" customFormat="1">
      <c r="A185" s="23">
        <v>864</v>
      </c>
      <c r="B185" s="75" t="s">
        <v>1150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44" t="s">
        <v>519</v>
      </c>
      <c r="H185" s="7" t="s">
        <v>501</v>
      </c>
      <c r="I185" s="7" t="s">
        <v>503</v>
      </c>
      <c r="J185" s="8" t="s">
        <v>1151</v>
      </c>
      <c r="K185" s="8" t="s">
        <v>1181</v>
      </c>
      <c r="L185" s="8" t="s">
        <v>1182</v>
      </c>
      <c r="M185" s="9" t="str">
        <f>VLOOKUP(B185,SAOM!B$2:H1182,7,0)</f>
        <v>SES-FRRO-0864</v>
      </c>
      <c r="N185" s="24">
        <v>4035</v>
      </c>
      <c r="O185" s="12">
        <f>VLOOKUP(B185,SAOM!B$2:I1182,8,0)</f>
        <v>41094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39644-000</v>
      </c>
      <c r="T185" s="33"/>
      <c r="U185" s="8" t="str">
        <f>VLOOKUP(B185,SAOM!B$2:M1488,12,0)</f>
        <v>(33) 3738-1122</v>
      </c>
      <c r="V185" s="12">
        <v>41094</v>
      </c>
      <c r="W185" s="8" t="s">
        <v>4601</v>
      </c>
      <c r="X185" s="39">
        <v>41094</v>
      </c>
      <c r="Y185" s="41"/>
      <c r="Z185" s="39" t="s">
        <v>4002</v>
      </c>
      <c r="AA185" s="42">
        <v>41094</v>
      </c>
      <c r="AB185" s="8" t="s">
        <v>5009</v>
      </c>
      <c r="AC185" s="50" t="s">
        <v>4902</v>
      </c>
    </row>
    <row r="186" spans="1:29" s="61" customFormat="1">
      <c r="A186" s="23">
        <v>903</v>
      </c>
      <c r="B186" s="75" t="s">
        <v>1334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754</v>
      </c>
      <c r="H186" s="7" t="s">
        <v>501</v>
      </c>
      <c r="I186" s="7" t="s">
        <v>503</v>
      </c>
      <c r="J186" s="8" t="s">
        <v>1185</v>
      </c>
      <c r="K186" s="8" t="s">
        <v>1224</v>
      </c>
      <c r="L186" s="8" t="s">
        <v>1225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36160-000</v>
      </c>
      <c r="T186" s="33"/>
      <c r="U186" s="8" t="str">
        <f>VLOOKUP(B186,SAOM!B$2:M1489,12,0)</f>
        <v>(32)3575-2870</v>
      </c>
      <c r="V186" s="12"/>
      <c r="W186" s="8"/>
      <c r="X186" s="39"/>
      <c r="Y186" s="41"/>
      <c r="Z186" s="39" t="s">
        <v>4578</v>
      </c>
      <c r="AA186" s="42">
        <v>41079</v>
      </c>
      <c r="AB186" s="8"/>
      <c r="AC186" s="50" t="s">
        <v>4902</v>
      </c>
    </row>
    <row r="187" spans="1:29" s="61" customFormat="1">
      <c r="A187" s="23">
        <v>888</v>
      </c>
      <c r="B187" s="75" t="s">
        <v>1335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754</v>
      </c>
      <c r="H187" s="7" t="s">
        <v>501</v>
      </c>
      <c r="I187" s="7" t="s">
        <v>503</v>
      </c>
      <c r="J187" s="8" t="s">
        <v>1186</v>
      </c>
      <c r="K187" s="8" t="s">
        <v>1226</v>
      </c>
      <c r="L187" s="8" t="s">
        <v>1227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65 - Centro</v>
      </c>
      <c r="S187" s="17" t="str">
        <f>VLOOKUP(B187,SAOM!B$2:L1910,11,0)</f>
        <v>35444-000</v>
      </c>
      <c r="T187" s="33"/>
      <c r="U187" s="8" t="str">
        <f>VLOOKUP(B187,SAOM!B$2:M1490,12,0)</f>
        <v>(31) 3895-5459</v>
      </c>
      <c r="V187" s="12"/>
      <c r="W187" s="8"/>
      <c r="X187" s="39"/>
      <c r="Y187" s="41"/>
      <c r="Z187" s="39" t="s">
        <v>4581</v>
      </c>
      <c r="AA187" s="42">
        <v>41079</v>
      </c>
      <c r="AB187" s="8"/>
      <c r="AC187" s="50" t="s">
        <v>4902</v>
      </c>
    </row>
    <row r="188" spans="1:29" s="61" customFormat="1">
      <c r="A188" s="23">
        <v>907</v>
      </c>
      <c r="B188" s="75" t="s">
        <v>1336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754</v>
      </c>
      <c r="H188" s="7" t="s">
        <v>501</v>
      </c>
      <c r="I188" s="7" t="s">
        <v>503</v>
      </c>
      <c r="J188" s="8" t="s">
        <v>1187</v>
      </c>
      <c r="K188" s="8" t="s">
        <v>1228</v>
      </c>
      <c r="L188" s="8" t="s">
        <v>1229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>39360-000</v>
      </c>
      <c r="T188" s="33"/>
      <c r="U188" s="8" t="str">
        <f>VLOOKUP(B188,SAOM!B$2:M1491,12,0)</f>
        <v xml:space="preserve"> (38)3745-1226</v>
      </c>
      <c r="V188" s="12"/>
      <c r="W188" s="8"/>
      <c r="X188" s="39"/>
      <c r="Y188" s="41"/>
      <c r="Z188" s="105" t="s">
        <v>4579</v>
      </c>
      <c r="AA188" s="42">
        <v>41079</v>
      </c>
      <c r="AB188" s="8"/>
      <c r="AC188" s="50" t="s">
        <v>4902</v>
      </c>
    </row>
    <row r="189" spans="1:29" s="61" customFormat="1" ht="15.75" customHeight="1">
      <c r="A189" s="23">
        <v>892</v>
      </c>
      <c r="B189" s="75" t="s">
        <v>1337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754</v>
      </c>
      <c r="H189" s="7" t="s">
        <v>501</v>
      </c>
      <c r="I189" s="7" t="s">
        <v>508</v>
      </c>
      <c r="J189" s="8" t="s">
        <v>1188</v>
      </c>
      <c r="K189" s="8" t="s">
        <v>1230</v>
      </c>
      <c r="L189" s="8" t="s">
        <v>1231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36422-000</v>
      </c>
      <c r="T189" s="33"/>
      <c r="U189" s="8" t="str">
        <f>VLOOKUP(B189,SAOM!B$2:M1492,12,0)</f>
        <v>(31) 3723-1382 -</v>
      </c>
      <c r="V189" s="12"/>
      <c r="W189" s="8"/>
      <c r="X189" s="39"/>
      <c r="Y189" s="41"/>
      <c r="Z189" s="39" t="s">
        <v>4464</v>
      </c>
      <c r="AA189" s="42">
        <v>41079</v>
      </c>
      <c r="AB189" s="42"/>
      <c r="AC189" s="50" t="s">
        <v>4902</v>
      </c>
    </row>
    <row r="190" spans="1:29" s="61" customFormat="1">
      <c r="A190" s="23">
        <v>876</v>
      </c>
      <c r="B190" s="75" t="s">
        <v>1338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754</v>
      </c>
      <c r="H190" s="7" t="s">
        <v>501</v>
      </c>
      <c r="I190" s="7" t="s">
        <v>503</v>
      </c>
      <c r="J190" s="8" t="s">
        <v>1189</v>
      </c>
      <c r="K190" s="8" t="s">
        <v>1232</v>
      </c>
      <c r="L190" s="8" t="s">
        <v>1233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PAULO 49  - Novo Horizonte</v>
      </c>
      <c r="S190" s="17" t="str">
        <f>VLOOKUP(B190,SAOM!B$2:L1913,11,0)</f>
        <v>37920-000</v>
      </c>
      <c r="T190" s="33"/>
      <c r="U190" s="8" t="str">
        <f>VLOOKUP(B190,SAOM!B$2:M1493,12,0)</f>
        <v>(35) 3524-1276</v>
      </c>
      <c r="V190" s="12"/>
      <c r="W190" s="8"/>
      <c r="X190" s="39"/>
      <c r="Y190" s="41"/>
      <c r="Z190" s="39" t="s">
        <v>4563</v>
      </c>
      <c r="AA190" s="42">
        <v>41078</v>
      </c>
      <c r="AB190" s="8"/>
      <c r="AC190" s="50" t="s">
        <v>4902</v>
      </c>
    </row>
    <row r="191" spans="1:29" s="61" customFormat="1">
      <c r="A191" s="23">
        <v>881</v>
      </c>
      <c r="B191" s="75" t="s">
        <v>1340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44" t="s">
        <v>519</v>
      </c>
      <c r="H191" s="7" t="s">
        <v>501</v>
      </c>
      <c r="I191" s="7" t="s">
        <v>503</v>
      </c>
      <c r="J191" s="8" t="s">
        <v>1191</v>
      </c>
      <c r="K191" s="8" t="s">
        <v>1236</v>
      </c>
      <c r="L191" s="8" t="s">
        <v>1237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39550-000</v>
      </c>
      <c r="T191" s="33">
        <v>40969</v>
      </c>
      <c r="U191" s="8" t="str">
        <f>VLOOKUP(B191,SAOM!B$2:M1495,12,0)</f>
        <v>(38) 3845-2553</v>
      </c>
      <c r="V191" s="12">
        <v>40974</v>
      </c>
      <c r="W191" s="8" t="s">
        <v>4091</v>
      </c>
      <c r="X191" s="39">
        <v>40974</v>
      </c>
      <c r="Y191" s="41"/>
      <c r="Z191" s="105"/>
      <c r="AA191" s="42">
        <v>40974</v>
      </c>
      <c r="AB191" s="8"/>
      <c r="AC191" s="50" t="s">
        <v>4902</v>
      </c>
    </row>
    <row r="192" spans="1:29" s="61" customFormat="1">
      <c r="A192" s="23">
        <v>911</v>
      </c>
      <c r="B192" s="75" t="s">
        <v>1341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754</v>
      </c>
      <c r="H192" s="7" t="s">
        <v>501</v>
      </c>
      <c r="I192" s="7" t="s">
        <v>503</v>
      </c>
      <c r="J192" s="8" t="s">
        <v>1192</v>
      </c>
      <c r="K192" s="8" t="s">
        <v>1238</v>
      </c>
      <c r="L192" s="8" t="s">
        <v>1239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 xml:space="preserve">	RUA SILVESTRE FRANCISCO DE OLIVEIRA, 172 - Centro</v>
      </c>
      <c r="S192" s="17" t="str">
        <f>VLOOKUP(B192,SAOM!B$2:L1916,11,0)</f>
        <v>35622-000</v>
      </c>
      <c r="T192" s="33"/>
      <c r="U192" s="8" t="str">
        <f>VLOOKUP(B192,SAOM!B$2:M1496,12,0)</f>
        <v>(37) 3545-1878</v>
      </c>
      <c r="V192" s="12"/>
      <c r="W192" s="8"/>
      <c r="X192" s="39"/>
      <c r="Y192" s="41"/>
      <c r="Z192" s="39" t="s">
        <v>4542</v>
      </c>
      <c r="AA192" s="42">
        <v>41078</v>
      </c>
      <c r="AB192" s="8"/>
      <c r="AC192" s="50" t="s">
        <v>4902</v>
      </c>
    </row>
    <row r="193" spans="1:29" s="61" customFormat="1">
      <c r="A193" s="23">
        <v>899</v>
      </c>
      <c r="B193" s="75" t="s">
        <v>1342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44" t="s">
        <v>519</v>
      </c>
      <c r="H193" s="7" t="s">
        <v>501</v>
      </c>
      <c r="I193" s="7" t="s">
        <v>503</v>
      </c>
      <c r="J193" s="8" t="s">
        <v>1193</v>
      </c>
      <c r="K193" s="8" t="s">
        <v>1240</v>
      </c>
      <c r="L193" s="8" t="s">
        <v>1241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38525-000</v>
      </c>
      <c r="T193" s="33"/>
      <c r="U193" s="8" t="str">
        <f>VLOOKUP(B193,SAOM!B$2:M1497,12,0)</f>
        <v>(34) 8844-6444</v>
      </c>
      <c r="V193" s="12">
        <v>40982</v>
      </c>
      <c r="W193" s="8" t="s">
        <v>1578</v>
      </c>
      <c r="X193" s="39">
        <v>40982</v>
      </c>
      <c r="Y193" s="41"/>
      <c r="Z193" s="105"/>
      <c r="AA193" s="42">
        <v>40982</v>
      </c>
      <c r="AB193" s="8"/>
      <c r="AC193" s="50" t="s">
        <v>4902</v>
      </c>
    </row>
    <row r="194" spans="1:29" s="61" customFormat="1">
      <c r="A194" s="23">
        <v>915</v>
      </c>
      <c r="B194" s="75" t="s">
        <v>1343</v>
      </c>
      <c r="C194" s="12">
        <v>40956</v>
      </c>
      <c r="D194" s="12">
        <v>41098</v>
      </c>
      <c r="E194" s="47">
        <f t="shared" si="2"/>
        <v>41113</v>
      </c>
      <c r="F194" s="12">
        <v>40967</v>
      </c>
      <c r="G194" s="44" t="s">
        <v>2477</v>
      </c>
      <c r="H194" s="7" t="s">
        <v>501</v>
      </c>
      <c r="I194" s="7" t="s">
        <v>503</v>
      </c>
      <c r="J194" s="8" t="s">
        <v>1194</v>
      </c>
      <c r="K194" s="8" t="s">
        <v>1242</v>
      </c>
      <c r="L194" s="8" t="s">
        <v>1243</v>
      </c>
      <c r="M194" s="9" t="str">
        <f>VLOOKUP(B194,SAOM!B$2:H1192,7,0)</f>
        <v>SES-QUAL-0915</v>
      </c>
      <c r="N194" s="68">
        <v>4033</v>
      </c>
      <c r="O194" s="12">
        <f>VLOOKUP(B194,SAOM!B$2:I1192,8,0)</f>
        <v>41096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Francisca Rosa nº 5 - Centro</v>
      </c>
      <c r="S194" s="17" t="str">
        <f>VLOOKUP(B194,SAOM!B$2:L1918,11,0)</f>
        <v>35625-000</v>
      </c>
      <c r="T194" s="33"/>
      <c r="U194" s="8" t="str">
        <f>VLOOKUP(B194,SAOM!B$2:M1498,12,0)</f>
        <v>(37)3543-1140</v>
      </c>
      <c r="V194" s="12">
        <v>41096</v>
      </c>
      <c r="W194" s="8" t="s">
        <v>2322</v>
      </c>
      <c r="X194" s="39"/>
      <c r="Y194" s="41"/>
      <c r="Z194" s="39" t="s">
        <v>5013</v>
      </c>
      <c r="AA194" s="42">
        <v>41096</v>
      </c>
      <c r="AB194" s="8" t="s">
        <v>5640</v>
      </c>
      <c r="AC194" s="50" t="s">
        <v>4902</v>
      </c>
    </row>
    <row r="195" spans="1:29" s="61" customFormat="1">
      <c r="A195" s="23">
        <v>885</v>
      </c>
      <c r="B195" s="75" t="s">
        <v>1344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754</v>
      </c>
      <c r="H195" s="7" t="s">
        <v>501</v>
      </c>
      <c r="I195" s="7" t="s">
        <v>503</v>
      </c>
      <c r="J195" s="8" t="s">
        <v>1195</v>
      </c>
      <c r="K195" s="8" t="s">
        <v>1244</v>
      </c>
      <c r="L195" s="8" t="s">
        <v>1245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>37465-000</v>
      </c>
      <c r="T195" s="33"/>
      <c r="U195" s="8" t="str">
        <f>VLOOKUP(B195,SAOM!B$2:M1499,12,0)</f>
        <v xml:space="preserve">(35)3373-1175 </v>
      </c>
      <c r="V195" s="12"/>
      <c r="W195" s="8"/>
      <c r="X195" s="39"/>
      <c r="Y195" s="41"/>
      <c r="Z195" s="39" t="s">
        <v>4576</v>
      </c>
      <c r="AA195" s="42">
        <v>41078</v>
      </c>
      <c r="AB195" s="170"/>
      <c r="AC195" s="50" t="s">
        <v>4902</v>
      </c>
    </row>
    <row r="196" spans="1:29" s="61" customFormat="1">
      <c r="A196" s="23">
        <v>904</v>
      </c>
      <c r="B196" s="75" t="s">
        <v>1345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754</v>
      </c>
      <c r="H196" s="7" t="s">
        <v>501</v>
      </c>
      <c r="I196" s="7" t="s">
        <v>503</v>
      </c>
      <c r="J196" s="8" t="s">
        <v>1196</v>
      </c>
      <c r="K196" s="8" t="s">
        <v>1246</v>
      </c>
      <c r="L196" s="8" t="s">
        <v>1247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37655-000</v>
      </c>
      <c r="T196" s="33"/>
      <c r="U196" s="8" t="str">
        <f>VLOOKUP(B196,SAOM!B$2:M1500,12,0)</f>
        <v>(35) 3434-1882</v>
      </c>
      <c r="V196" s="12"/>
      <c r="W196" s="8"/>
      <c r="X196" s="39"/>
      <c r="Y196" s="41"/>
      <c r="Z196" s="39" t="s">
        <v>4522</v>
      </c>
      <c r="AA196" s="42">
        <v>41078</v>
      </c>
      <c r="AB196" s="8"/>
      <c r="AC196" s="50" t="s">
        <v>4902</v>
      </c>
    </row>
    <row r="197" spans="1:29" s="61" customFormat="1">
      <c r="A197" s="23">
        <v>889</v>
      </c>
      <c r="B197" s="75" t="s">
        <v>1346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44" t="s">
        <v>519</v>
      </c>
      <c r="H197" s="7" t="s">
        <v>501</v>
      </c>
      <c r="I197" s="7" t="s">
        <v>503</v>
      </c>
      <c r="J197" s="45" t="s">
        <v>1517</v>
      </c>
      <c r="K197" s="8" t="s">
        <v>1516</v>
      </c>
      <c r="L197" s="8" t="s">
        <v>1518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39685-000</v>
      </c>
      <c r="T197" s="33">
        <v>40969</v>
      </c>
      <c r="U197" s="8" t="str">
        <f>VLOOKUP(B197,SAOM!B$2:M1501,12,0)</f>
        <v>(33) 3516-9014</v>
      </c>
      <c r="V197" s="12">
        <v>40983</v>
      </c>
      <c r="W197" s="8" t="s">
        <v>2248</v>
      </c>
      <c r="X197" s="39">
        <v>40983</v>
      </c>
      <c r="Y197" s="41"/>
      <c r="Z197" s="105" t="s">
        <v>1535</v>
      </c>
      <c r="AA197" s="42">
        <v>40983</v>
      </c>
      <c r="AB197" s="8"/>
      <c r="AC197" s="50" t="s">
        <v>4902</v>
      </c>
    </row>
    <row r="198" spans="1:29" s="61" customFormat="1">
      <c r="A198" s="23">
        <v>886</v>
      </c>
      <c r="B198" s="75" t="s">
        <v>1347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44" t="s">
        <v>519</v>
      </c>
      <c r="H198" s="7" t="s">
        <v>501</v>
      </c>
      <c r="I198" s="7" t="s">
        <v>503</v>
      </c>
      <c r="J198" s="45" t="s">
        <v>1513</v>
      </c>
      <c r="K198" s="8" t="s">
        <v>1514</v>
      </c>
      <c r="L198" s="8" t="s">
        <v>1515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37273-000</v>
      </c>
      <c r="T198" s="33"/>
      <c r="U198" s="8" t="str">
        <f>VLOOKUP(B198,SAOM!B$2:M1502,12,0)</f>
        <v>(35) 3834-1299</v>
      </c>
      <c r="V198" s="12">
        <v>40982</v>
      </c>
      <c r="W198" s="8" t="s">
        <v>1639</v>
      </c>
      <c r="X198" s="39">
        <v>40983</v>
      </c>
      <c r="Y198" s="41"/>
      <c r="Z198" s="105"/>
      <c r="AA198" s="42">
        <v>40982</v>
      </c>
      <c r="AB198" s="42"/>
      <c r="AC198" s="50" t="s">
        <v>4902</v>
      </c>
    </row>
    <row r="199" spans="1:29" s="61" customFormat="1">
      <c r="A199" s="23">
        <v>908</v>
      </c>
      <c r="B199" s="75" t="s">
        <v>1348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754</v>
      </c>
      <c r="H199" s="7" t="s">
        <v>501</v>
      </c>
      <c r="I199" s="7" t="s">
        <v>503</v>
      </c>
      <c r="J199" s="8" t="s">
        <v>1197</v>
      </c>
      <c r="K199" s="8" t="s">
        <v>1248</v>
      </c>
      <c r="L199" s="8" t="s">
        <v>1249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>38720-000</v>
      </c>
      <c r="T199" s="33"/>
      <c r="U199" s="8" t="str">
        <f>VLOOKUP(B199,SAOM!B$2:M1503,12,0)</f>
        <v xml:space="preserve">(34)3824-1473 </v>
      </c>
      <c r="V199" s="12"/>
      <c r="W199" s="8"/>
      <c r="X199" s="39"/>
      <c r="Y199" s="41"/>
      <c r="Z199" s="39" t="s">
        <v>4524</v>
      </c>
      <c r="AA199" s="42">
        <v>41078</v>
      </c>
      <c r="AB199" s="8"/>
      <c r="AC199" s="50" t="s">
        <v>4902</v>
      </c>
    </row>
    <row r="200" spans="1:29" s="61" customFormat="1">
      <c r="A200" s="23">
        <v>893</v>
      </c>
      <c r="B200" s="75" t="s">
        <v>1349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754</v>
      </c>
      <c r="H200" s="7" t="s">
        <v>501</v>
      </c>
      <c r="I200" s="7" t="s">
        <v>503</v>
      </c>
      <c r="J200" s="8" t="s">
        <v>1198</v>
      </c>
      <c r="K200" s="8" t="s">
        <v>1250</v>
      </c>
      <c r="L200" s="8" t="s">
        <v>1251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TANCREDO NEVES, 480 - Centro</v>
      </c>
      <c r="S200" s="17" t="str">
        <f>VLOOKUP(B200,SAOM!B$2:L1924,11,0)</f>
        <v>39314-000</v>
      </c>
      <c r="T200" s="33"/>
      <c r="U200" s="8" t="str">
        <f>VLOOKUP(B200,SAOM!B$2:M1504,12,0)</f>
        <v>(38) 3634-1255</v>
      </c>
      <c r="V200" s="12"/>
      <c r="W200" s="8"/>
      <c r="X200" s="39"/>
      <c r="Y200" s="41"/>
      <c r="Z200" s="105" t="s">
        <v>4467</v>
      </c>
      <c r="AA200" s="42">
        <v>41079</v>
      </c>
      <c r="AB200" s="8"/>
      <c r="AC200" s="50" t="s">
        <v>4902</v>
      </c>
    </row>
    <row r="201" spans="1:29" s="61" customFormat="1">
      <c r="A201" s="23">
        <v>877</v>
      </c>
      <c r="B201" s="75" t="s">
        <v>1184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44" t="s">
        <v>519</v>
      </c>
      <c r="H201" s="7" t="s">
        <v>686</v>
      </c>
      <c r="I201" s="7" t="s">
        <v>503</v>
      </c>
      <c r="J201" s="45" t="s">
        <v>1199</v>
      </c>
      <c r="K201" s="8" t="s">
        <v>1252</v>
      </c>
      <c r="L201" s="8" t="s">
        <v>1253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32920-000</v>
      </c>
      <c r="T201" s="33">
        <v>40976</v>
      </c>
      <c r="U201" s="8" t="str">
        <f>VLOOKUP(B201,SAOM!B$2:M1505,12,0)</f>
        <v>(31) 3534-9090</v>
      </c>
      <c r="V201" s="12">
        <v>40977</v>
      </c>
      <c r="W201" s="8" t="s">
        <v>965</v>
      </c>
      <c r="X201" s="39">
        <v>40977</v>
      </c>
      <c r="Y201" s="41"/>
      <c r="Z201" s="105"/>
      <c r="AA201" s="42">
        <v>40977</v>
      </c>
      <c r="AB201" s="8"/>
      <c r="AC201" s="50" t="s">
        <v>4902</v>
      </c>
    </row>
    <row r="202" spans="1:29" s="61" customFormat="1">
      <c r="A202" s="23">
        <v>897</v>
      </c>
      <c r="B202" s="75" t="s">
        <v>1350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754</v>
      </c>
      <c r="H202" s="7" t="s">
        <v>501</v>
      </c>
      <c r="I202" s="7" t="s">
        <v>503</v>
      </c>
      <c r="J202" s="8" t="s">
        <v>1200</v>
      </c>
      <c r="K202" s="8" t="s">
        <v>1254</v>
      </c>
      <c r="L202" s="8" t="s">
        <v>1255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36210-000</v>
      </c>
      <c r="T202" s="33"/>
      <c r="U202" s="8" t="str">
        <f>VLOOKUP(B202,SAOM!B$2:M1506,12,0)</f>
        <v>(32)3336-1167</v>
      </c>
      <c r="V202" s="12"/>
      <c r="W202" s="8"/>
      <c r="X202" s="39"/>
      <c r="Y202" s="41"/>
      <c r="Z202" s="39" t="s">
        <v>4516</v>
      </c>
      <c r="AA202" s="42">
        <v>41078</v>
      </c>
      <c r="AB202" s="8"/>
      <c r="AC202" s="50" t="s">
        <v>4902</v>
      </c>
    </row>
    <row r="203" spans="1:29" s="61" customFormat="1">
      <c r="A203" s="23">
        <v>882</v>
      </c>
      <c r="B203" s="75" t="s">
        <v>1351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754</v>
      </c>
      <c r="H203" s="7" t="s">
        <v>501</v>
      </c>
      <c r="I203" s="7" t="s">
        <v>503</v>
      </c>
      <c r="J203" s="8" t="s">
        <v>1201</v>
      </c>
      <c r="K203" s="8" t="s">
        <v>1256</v>
      </c>
      <c r="L203" s="8" t="s">
        <v>1257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>38880-000</v>
      </c>
      <c r="T203" s="33"/>
      <c r="U203" s="8" t="str">
        <f>VLOOKUP(B203,SAOM!B$2:M1507,12,0)</f>
        <v xml:space="preserve">(34)3853-2454 </v>
      </c>
      <c r="V203" s="12"/>
      <c r="W203" s="8"/>
      <c r="X203" s="39"/>
      <c r="Y203" s="41"/>
      <c r="Z203" s="39" t="s">
        <v>4592</v>
      </c>
      <c r="AA203" s="42">
        <v>41078</v>
      </c>
      <c r="AB203" s="8"/>
      <c r="AC203" s="50" t="s">
        <v>4902</v>
      </c>
    </row>
    <row r="204" spans="1:29" s="61" customFormat="1">
      <c r="A204" s="23">
        <v>912</v>
      </c>
      <c r="B204" s="75" t="s">
        <v>1352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754</v>
      </c>
      <c r="H204" s="7" t="s">
        <v>501</v>
      </c>
      <c r="I204" s="7" t="s">
        <v>503</v>
      </c>
      <c r="J204" s="8" t="s">
        <v>1202</v>
      </c>
      <c r="K204" s="8" t="s">
        <v>1258</v>
      </c>
      <c r="L204" s="8" t="s">
        <v>1259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38860-000</v>
      </c>
      <c r="T204" s="33"/>
      <c r="U204" s="8" t="str">
        <f>VLOOKUP(B204,SAOM!B$2:M1508,12,0)</f>
        <v>(32) 3726-1577</v>
      </c>
      <c r="V204" s="12"/>
      <c r="W204" s="8"/>
      <c r="X204" s="39"/>
      <c r="Y204" s="41"/>
      <c r="Z204" s="39" t="s">
        <v>4543</v>
      </c>
      <c r="AA204" s="42">
        <v>41078</v>
      </c>
      <c r="AB204" s="8"/>
      <c r="AC204" s="50" t="s">
        <v>4902</v>
      </c>
    </row>
    <row r="205" spans="1:29" s="61" customFormat="1">
      <c r="A205" s="43">
        <v>900</v>
      </c>
      <c r="B205" s="75" t="s">
        <v>1353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44" t="s">
        <v>519</v>
      </c>
      <c r="H205" s="7" t="s">
        <v>501</v>
      </c>
      <c r="I205" s="7" t="s">
        <v>503</v>
      </c>
      <c r="J205" s="8" t="s">
        <v>1203</v>
      </c>
      <c r="K205" s="8" t="s">
        <v>1260</v>
      </c>
      <c r="L205" s="8" t="s">
        <v>1261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36855-000</v>
      </c>
      <c r="T205" s="33"/>
      <c r="U205" s="8" t="str">
        <f>VLOOKUP(B205,SAOM!B$2:M1509,12,0)</f>
        <v>(32) 3744-1434</v>
      </c>
      <c r="V205" s="12">
        <v>40972</v>
      </c>
      <c r="W205" s="8" t="s">
        <v>1971</v>
      </c>
      <c r="X205" s="39">
        <v>41002</v>
      </c>
      <c r="Y205" s="41"/>
      <c r="Z205" s="39" t="s">
        <v>2821</v>
      </c>
      <c r="AA205" s="42">
        <v>40972</v>
      </c>
      <c r="AB205" s="8"/>
      <c r="AC205" s="50" t="s">
        <v>4902</v>
      </c>
    </row>
    <row r="206" spans="1:29" s="61" customFormat="1">
      <c r="A206" s="23">
        <v>901</v>
      </c>
      <c r="B206" s="75" t="s">
        <v>1354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754</v>
      </c>
      <c r="H206" s="7" t="s">
        <v>501</v>
      </c>
      <c r="I206" s="7" t="s">
        <v>503</v>
      </c>
      <c r="J206" s="8" t="s">
        <v>1204</v>
      </c>
      <c r="K206" s="8" t="s">
        <v>1264</v>
      </c>
      <c r="L206" s="8" t="s">
        <v>1265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39592-000</v>
      </c>
      <c r="T206" s="33"/>
      <c r="U206" s="8" t="str">
        <f>VLOOKUP(B206,SAOM!B$2:M1510,12,0)</f>
        <v>(38)3236-8122</v>
      </c>
      <c r="V206" s="12"/>
      <c r="W206" s="8"/>
      <c r="X206" s="39"/>
      <c r="Y206" s="41"/>
      <c r="Z206" s="39" t="s">
        <v>4577</v>
      </c>
      <c r="AA206" s="42">
        <v>41078</v>
      </c>
      <c r="AB206" s="8"/>
      <c r="AC206" s="50" t="s">
        <v>4902</v>
      </c>
    </row>
    <row r="207" spans="1:29" s="61" customFormat="1">
      <c r="A207" s="23">
        <v>905</v>
      </c>
      <c r="B207" s="75" t="s">
        <v>1355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754</v>
      </c>
      <c r="H207" s="7" t="s">
        <v>501</v>
      </c>
      <c r="I207" s="7" t="s">
        <v>503</v>
      </c>
      <c r="J207" s="8" t="s">
        <v>1205</v>
      </c>
      <c r="K207" s="8" t="s">
        <v>1266</v>
      </c>
      <c r="L207" s="8" t="s">
        <v>1267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>36455-000</v>
      </c>
      <c r="T207" s="33"/>
      <c r="U207" s="8" t="str">
        <f>VLOOKUP(B207,SAOM!B$2:M1511,12,0)</f>
        <v xml:space="preserve">(31)3754-1413 </v>
      </c>
      <c r="V207" s="12"/>
      <c r="W207" s="8"/>
      <c r="X207" s="39"/>
      <c r="Y207" s="41"/>
      <c r="Z207" s="39" t="s">
        <v>4525</v>
      </c>
      <c r="AA207" s="42">
        <v>41078</v>
      </c>
      <c r="AB207" s="42"/>
      <c r="AC207" s="50" t="s">
        <v>4902</v>
      </c>
    </row>
    <row r="208" spans="1:29" s="61" customFormat="1">
      <c r="A208" s="23">
        <v>890</v>
      </c>
      <c r="B208" s="75" t="s">
        <v>1356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754</v>
      </c>
      <c r="H208" s="7" t="s">
        <v>501</v>
      </c>
      <c r="I208" s="7" t="s">
        <v>508</v>
      </c>
      <c r="J208" s="8" t="s">
        <v>1206</v>
      </c>
      <c r="K208" s="8" t="s">
        <v>1268</v>
      </c>
      <c r="L208" s="8" t="s">
        <v>1269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35193-000</v>
      </c>
      <c r="T208" s="33"/>
      <c r="U208" s="8" t="str">
        <f>VLOOKUP(B208,SAOM!B$2:M1512,12,0)</f>
        <v>(33) 3355-8057</v>
      </c>
      <c r="V208" s="12"/>
      <c r="W208" s="8"/>
      <c r="X208" s="39"/>
      <c r="Y208" s="41"/>
      <c r="Z208" s="39" t="s">
        <v>4461</v>
      </c>
      <c r="AA208" s="42">
        <v>41079</v>
      </c>
      <c r="AB208" s="8"/>
      <c r="AC208" s="50" t="s">
        <v>4902</v>
      </c>
    </row>
    <row r="209" spans="1:29" s="61" customFormat="1">
      <c r="A209" s="23">
        <v>874</v>
      </c>
      <c r="B209" s="75" t="s">
        <v>1357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754</v>
      </c>
      <c r="H209" s="7" t="s">
        <v>501</v>
      </c>
      <c r="I209" s="7" t="s">
        <v>503</v>
      </c>
      <c r="J209" s="8" t="s">
        <v>1207</v>
      </c>
      <c r="K209" s="8" t="s">
        <v>1270</v>
      </c>
      <c r="L209" s="8" t="s">
        <v>1271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36940-000</v>
      </c>
      <c r="T209" s="33"/>
      <c r="U209" s="8" t="str">
        <f>VLOOKUP(B209,SAOM!B$2:M1513,12,0)</f>
        <v>(33)3373-1193</v>
      </c>
      <c r="V209" s="12"/>
      <c r="W209" s="8"/>
      <c r="X209" s="39"/>
      <c r="Y209" s="41"/>
      <c r="Z209" s="39" t="s">
        <v>4593</v>
      </c>
      <c r="AA209" s="42">
        <v>41078</v>
      </c>
      <c r="AB209" s="42"/>
      <c r="AC209" s="50" t="s">
        <v>4902</v>
      </c>
    </row>
    <row r="210" spans="1:29" s="61" customFormat="1">
      <c r="A210" s="23">
        <v>894</v>
      </c>
      <c r="B210" s="75" t="s">
        <v>1534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44" t="s">
        <v>519</v>
      </c>
      <c r="H210" s="7" t="s">
        <v>686</v>
      </c>
      <c r="I210" s="7" t="s">
        <v>503</v>
      </c>
      <c r="J210" s="8" t="s">
        <v>1208</v>
      </c>
      <c r="K210" s="8" t="s">
        <v>1272</v>
      </c>
      <c r="L210" s="8" t="s">
        <v>1273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33500-000</v>
      </c>
      <c r="T210" s="33">
        <v>40969</v>
      </c>
      <c r="U210" s="8" t="str">
        <f>VLOOKUP(B210,SAOM!B$2:M1514,12,0)</f>
        <v>(31) 3686-0018</v>
      </c>
      <c r="V210" s="12">
        <v>40969</v>
      </c>
      <c r="W210" s="8" t="s">
        <v>965</v>
      </c>
      <c r="X210" s="39">
        <v>40970</v>
      </c>
      <c r="Y210" s="41"/>
      <c r="Z210" s="105"/>
      <c r="AA210" s="42">
        <v>40970</v>
      </c>
      <c r="AB210" s="8"/>
      <c r="AC210" s="50" t="s">
        <v>4902</v>
      </c>
    </row>
    <row r="211" spans="1:29" s="61" customFormat="1">
      <c r="A211" s="23">
        <v>878</v>
      </c>
      <c r="B211" s="75" t="s">
        <v>1358</v>
      </c>
      <c r="C211" s="12">
        <v>40956</v>
      </c>
      <c r="D211" s="12">
        <v>41132</v>
      </c>
      <c r="E211" s="47">
        <f t="shared" si="3"/>
        <v>41147</v>
      </c>
      <c r="F211" s="12">
        <v>41095</v>
      </c>
      <c r="G211" s="44" t="s">
        <v>766</v>
      </c>
      <c r="H211" s="7" t="s">
        <v>501</v>
      </c>
      <c r="I211" s="7" t="s">
        <v>503</v>
      </c>
      <c r="J211" s="8" t="s">
        <v>1209</v>
      </c>
      <c r="K211" s="8" t="s">
        <v>1274</v>
      </c>
      <c r="L211" s="8" t="s">
        <v>1275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36275-000</v>
      </c>
      <c r="T211" s="33"/>
      <c r="U211" s="8" t="str">
        <f>VLOOKUP(B211,SAOM!B$2:M1515,12,0)</f>
        <v>(32)3343-1200</v>
      </c>
      <c r="V211" s="12"/>
      <c r="W211" s="8"/>
      <c r="X211" s="39"/>
      <c r="Y211" s="41"/>
      <c r="Z211" s="39" t="s">
        <v>5577</v>
      </c>
      <c r="AA211" s="42">
        <v>41095</v>
      </c>
      <c r="AB211" s="8"/>
      <c r="AC211" s="50" t="s">
        <v>4902</v>
      </c>
    </row>
    <row r="212" spans="1:29" s="61" customFormat="1">
      <c r="A212" s="23">
        <v>909</v>
      </c>
      <c r="B212" s="77" t="s">
        <v>1359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44" t="s">
        <v>519</v>
      </c>
      <c r="H212" s="7" t="s">
        <v>501</v>
      </c>
      <c r="I212" s="7" t="s">
        <v>503</v>
      </c>
      <c r="J212" s="8" t="s">
        <v>1210</v>
      </c>
      <c r="K212" s="8" t="s">
        <v>1276</v>
      </c>
      <c r="L212" s="8" t="s">
        <v>1277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35595-500</v>
      </c>
      <c r="T212" s="33"/>
      <c r="U212" s="8" t="str">
        <f>VLOOKUP(B212,SAOM!B$2:M1516,12,0)</f>
        <v>(37) 3421-4697</v>
      </c>
      <c r="V212" s="12">
        <v>40991</v>
      </c>
      <c r="W212" s="8" t="s">
        <v>2455</v>
      </c>
      <c r="X212" s="39">
        <v>40991</v>
      </c>
      <c r="Y212" s="41">
        <v>41024</v>
      </c>
      <c r="Z212" s="39" t="s">
        <v>3287</v>
      </c>
      <c r="AA212" s="42">
        <v>41024</v>
      </c>
      <c r="AB212" s="8"/>
      <c r="AC212" s="50" t="s">
        <v>4902</v>
      </c>
    </row>
    <row r="213" spans="1:29" s="61" customFormat="1">
      <c r="A213" s="23">
        <v>898</v>
      </c>
      <c r="B213" s="75" t="s">
        <v>1360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754</v>
      </c>
      <c r="H213" s="7" t="s">
        <v>501</v>
      </c>
      <c r="I213" s="7" t="s">
        <v>503</v>
      </c>
      <c r="J213" s="8" t="s">
        <v>1211</v>
      </c>
      <c r="K213" s="8" t="s">
        <v>1278</v>
      </c>
      <c r="L213" s="8" t="s">
        <v>1279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>RAÇA MAGALHAES PINTO, SN</v>
      </c>
      <c r="S213" s="17" t="str">
        <f>VLOOKUP(B213,SAOM!B$2:L1937,11,0)</f>
        <v>35148-000</v>
      </c>
      <c r="T213" s="33"/>
      <c r="U213" s="8" t="str">
        <f>VLOOKUP(B213,SAOM!B$2:M1517,12,0)</f>
        <v>(33)3357-1356</v>
      </c>
      <c r="V213" s="12"/>
      <c r="W213" s="8"/>
      <c r="X213" s="39"/>
      <c r="Y213" s="41"/>
      <c r="Z213" s="39" t="s">
        <v>4518</v>
      </c>
      <c r="AA213" s="42">
        <v>41078</v>
      </c>
      <c r="AB213" s="8"/>
      <c r="AC213" s="50" t="s">
        <v>4902</v>
      </c>
    </row>
    <row r="214" spans="1:29" s="61" customFormat="1">
      <c r="A214" s="23">
        <v>883</v>
      </c>
      <c r="B214" s="75" t="s">
        <v>1361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754</v>
      </c>
      <c r="H214" s="7" t="s">
        <v>501</v>
      </c>
      <c r="I214" s="7" t="s">
        <v>503</v>
      </c>
      <c r="J214" s="8" t="s">
        <v>1212</v>
      </c>
      <c r="K214" s="8" t="s">
        <v>1280</v>
      </c>
      <c r="L214" s="8" t="s">
        <v>1281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39660-000</v>
      </c>
      <c r="T214" s="33"/>
      <c r="U214" s="8" t="str">
        <f>VLOOKUP(B214,SAOM!B$2:M1518,12,0)</f>
        <v>(38)3527-1815</v>
      </c>
      <c r="V214" s="12"/>
      <c r="W214" s="8"/>
      <c r="X214" s="39"/>
      <c r="Y214" s="41"/>
      <c r="Z214" s="39" t="s">
        <v>4573</v>
      </c>
      <c r="AA214" s="42">
        <v>41078</v>
      </c>
      <c r="AB214" s="8"/>
      <c r="AC214" s="50" t="s">
        <v>4902</v>
      </c>
    </row>
    <row r="215" spans="1:29" s="50" customFormat="1">
      <c r="A215" s="43">
        <v>902</v>
      </c>
      <c r="B215" s="77" t="s">
        <v>1363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754</v>
      </c>
      <c r="H215" s="44" t="s">
        <v>501</v>
      </c>
      <c r="I215" s="7" t="s">
        <v>503</v>
      </c>
      <c r="J215" s="45" t="s">
        <v>1214</v>
      </c>
      <c r="K215" s="45" t="s">
        <v>1284</v>
      </c>
      <c r="L215" s="45" t="s">
        <v>1285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>38470-000</v>
      </c>
      <c r="T215" s="48"/>
      <c r="U215" s="45" t="str">
        <f>VLOOKUP(B215,SAOM!B$2:M1520,12,0)</f>
        <v xml:space="preserve">(34)3844-1378 </v>
      </c>
      <c r="V215" s="47"/>
      <c r="W215" s="45"/>
      <c r="X215" s="49"/>
      <c r="Y215" s="66"/>
      <c r="Z215" s="49" t="s">
        <v>4521</v>
      </c>
      <c r="AA215" s="67">
        <v>41078</v>
      </c>
      <c r="AB215" s="45"/>
      <c r="AC215" s="50" t="s">
        <v>4902</v>
      </c>
    </row>
    <row r="216" spans="1:29" s="61" customFormat="1">
      <c r="A216" s="23">
        <v>887</v>
      </c>
      <c r="B216" s="75" t="s">
        <v>1364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754</v>
      </c>
      <c r="H216" s="7" t="s">
        <v>501</v>
      </c>
      <c r="I216" s="7" t="s">
        <v>508</v>
      </c>
      <c r="J216" s="8" t="s">
        <v>1215</v>
      </c>
      <c r="K216" s="8" t="s">
        <v>1286</v>
      </c>
      <c r="L216" s="8" t="s">
        <v>1287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37940-000</v>
      </c>
      <c r="T216" s="33"/>
      <c r="U216" s="8" t="str">
        <f>VLOOKUP(B216,SAOM!B$2:M1521,12,0)</f>
        <v>(35) 3523-1350</v>
      </c>
      <c r="V216" s="12"/>
      <c r="W216" s="8"/>
      <c r="X216" s="39"/>
      <c r="Y216" s="41"/>
      <c r="Z216" s="39" t="s">
        <v>4458</v>
      </c>
      <c r="AA216" s="42">
        <v>41079</v>
      </c>
      <c r="AB216" s="8"/>
      <c r="AC216" s="50" t="s">
        <v>4902</v>
      </c>
    </row>
    <row r="217" spans="1:29" s="61" customFormat="1">
      <c r="A217" s="23">
        <v>906</v>
      </c>
      <c r="B217" s="75" t="s">
        <v>1365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754</v>
      </c>
      <c r="H217" s="7" t="s">
        <v>501</v>
      </c>
      <c r="I217" s="7" t="s">
        <v>503</v>
      </c>
      <c r="J217" s="8" t="s">
        <v>1216</v>
      </c>
      <c r="K217" s="8" t="s">
        <v>1288</v>
      </c>
      <c r="L217" s="8" t="s">
        <v>1289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37210-000</v>
      </c>
      <c r="T217" s="33"/>
      <c r="U217" s="8" t="str">
        <f>VLOOKUP(B217,SAOM!B$2:M1522,12,0)</f>
        <v>(35) 3823-1347</v>
      </c>
      <c r="V217" s="12"/>
      <c r="W217" s="8"/>
      <c r="X217" s="39"/>
      <c r="Y217" s="41"/>
      <c r="Z217" s="105" t="s">
        <v>4523</v>
      </c>
      <c r="AA217" s="42">
        <v>41078</v>
      </c>
      <c r="AB217" s="42"/>
      <c r="AC217" s="50" t="s">
        <v>4902</v>
      </c>
    </row>
    <row r="218" spans="1:29" s="61" customFormat="1">
      <c r="A218" s="23">
        <v>875</v>
      </c>
      <c r="B218" s="75" t="s">
        <v>1367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754</v>
      </c>
      <c r="H218" s="7" t="s">
        <v>501</v>
      </c>
      <c r="I218" s="7" t="s">
        <v>503</v>
      </c>
      <c r="J218" s="8" t="s">
        <v>1218</v>
      </c>
      <c r="K218" s="8" t="s">
        <v>1292</v>
      </c>
      <c r="L218" s="8" t="s">
        <v>1293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37262-000</v>
      </c>
      <c r="T218" s="33"/>
      <c r="U218" s="8" t="str">
        <f>VLOOKUP(B218,SAOM!B$2:M1524,12,0)</f>
        <v>(35) 3863-2230</v>
      </c>
      <c r="V218" s="12"/>
      <c r="W218" s="8"/>
      <c r="X218" s="39"/>
      <c r="Y218" s="41"/>
      <c r="Z218" s="39" t="s">
        <v>4561</v>
      </c>
      <c r="AA218" s="42">
        <v>41078</v>
      </c>
      <c r="AB218" s="8"/>
      <c r="AC218" s="50" t="s">
        <v>4902</v>
      </c>
    </row>
    <row r="219" spans="1:29" s="61" customFormat="1">
      <c r="A219" s="23">
        <v>895</v>
      </c>
      <c r="B219" s="75" t="s">
        <v>1368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44" t="s">
        <v>519</v>
      </c>
      <c r="H219" s="7" t="s">
        <v>501</v>
      </c>
      <c r="I219" s="7" t="s">
        <v>503</v>
      </c>
      <c r="J219" s="8" t="s">
        <v>1219</v>
      </c>
      <c r="K219" s="8" t="s">
        <v>1294</v>
      </c>
      <c r="L219" s="8" t="s">
        <v>1295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39340-000</v>
      </c>
      <c r="T219" s="33">
        <v>40969</v>
      </c>
      <c r="U219" s="8" t="str">
        <f>VLOOKUP(B219,SAOM!B$2:M1525,12,0)</f>
        <v>(38) 3228-2284</v>
      </c>
      <c r="V219" s="12">
        <v>40970</v>
      </c>
      <c r="W219" s="8" t="s">
        <v>2322</v>
      </c>
      <c r="X219" s="39">
        <v>40970</v>
      </c>
      <c r="Y219" s="41"/>
      <c r="Z219" s="105"/>
      <c r="AA219" s="42">
        <v>40970</v>
      </c>
      <c r="AB219" s="42"/>
      <c r="AC219" s="50" t="s">
        <v>4902</v>
      </c>
    </row>
    <row r="220" spans="1:29" s="61" customFormat="1">
      <c r="A220" s="23">
        <v>880</v>
      </c>
      <c r="B220" s="75" t="s">
        <v>1369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754</v>
      </c>
      <c r="H220" s="7" t="s">
        <v>501</v>
      </c>
      <c r="I220" s="7" t="s">
        <v>503</v>
      </c>
      <c r="J220" s="8" t="s">
        <v>1220</v>
      </c>
      <c r="K220" s="8" t="s">
        <v>1296</v>
      </c>
      <c r="L220" s="8" t="s">
        <v>1297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39522-000</v>
      </c>
      <c r="T220" s="33"/>
      <c r="U220" s="8" t="str">
        <f>VLOOKUP(B220,SAOM!B$2:M1526,12,0)</f>
        <v>(38)3831-7133</v>
      </c>
      <c r="V220" s="12"/>
      <c r="W220" s="8"/>
      <c r="X220" s="39"/>
      <c r="Y220" s="41"/>
      <c r="Z220" s="105" t="s">
        <v>4570</v>
      </c>
      <c r="AA220" s="42">
        <v>41078</v>
      </c>
      <c r="AB220" s="8"/>
      <c r="AC220" s="50" t="s">
        <v>4902</v>
      </c>
    </row>
    <row r="221" spans="1:29" s="61" customFormat="1">
      <c r="A221" s="23">
        <v>910</v>
      </c>
      <c r="B221" s="75" t="s">
        <v>1370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44" t="s">
        <v>519</v>
      </c>
      <c r="H221" s="7" t="s">
        <v>501</v>
      </c>
      <c r="I221" s="7" t="s">
        <v>503</v>
      </c>
      <c r="J221" s="8" t="s">
        <v>1221</v>
      </c>
      <c r="K221" s="8" t="s">
        <v>1298</v>
      </c>
      <c r="L221" s="8" t="s">
        <v>1299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35270-000</v>
      </c>
      <c r="T221" s="33">
        <v>40969</v>
      </c>
      <c r="U221" s="8" t="str">
        <f>VLOOKUP(B221,SAOM!B$2:M1527,12,0)</f>
        <v>(33) 3246-1297</v>
      </c>
      <c r="V221" s="12">
        <v>40970</v>
      </c>
      <c r="W221" s="8" t="s">
        <v>1596</v>
      </c>
      <c r="X221" s="39">
        <v>40970</v>
      </c>
      <c r="Y221" s="41"/>
      <c r="Z221" s="105"/>
      <c r="AA221" s="42">
        <v>40970</v>
      </c>
      <c r="AB221" s="8"/>
      <c r="AC221" s="50" t="s">
        <v>4902</v>
      </c>
    </row>
    <row r="222" spans="1:29" s="61" customFormat="1">
      <c r="A222" s="23">
        <v>914</v>
      </c>
      <c r="B222" s="75" t="s">
        <v>1371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754</v>
      </c>
      <c r="H222" s="7" t="s">
        <v>501</v>
      </c>
      <c r="I222" s="7" t="s">
        <v>503</v>
      </c>
      <c r="J222" s="8" t="s">
        <v>1222</v>
      </c>
      <c r="K222" s="8" t="s">
        <v>1300</v>
      </c>
      <c r="L222" s="8" t="s">
        <v>1301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37970-000</v>
      </c>
      <c r="T222" s="33"/>
      <c r="U222" s="8" t="str">
        <f>VLOOKUP(B222,SAOM!B$2:M1528,12,0)</f>
        <v>(35)3533-1777</v>
      </c>
      <c r="V222" s="12"/>
      <c r="W222" s="8"/>
      <c r="X222" s="39"/>
      <c r="Y222" s="41"/>
      <c r="Z222" s="39" t="s">
        <v>4550</v>
      </c>
      <c r="AA222" s="42">
        <v>41078</v>
      </c>
      <c r="AB222" s="8"/>
      <c r="AC222" s="50" t="s">
        <v>4902</v>
      </c>
    </row>
    <row r="223" spans="1:29" s="61" customFormat="1">
      <c r="A223" s="23">
        <v>884</v>
      </c>
      <c r="B223" s="75" t="s">
        <v>1372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754</v>
      </c>
      <c r="H223" s="7" t="s">
        <v>501</v>
      </c>
      <c r="I223" s="7" t="s">
        <v>503</v>
      </c>
      <c r="J223" s="8" t="s">
        <v>1223</v>
      </c>
      <c r="K223" s="8" t="s">
        <v>1302</v>
      </c>
      <c r="L223" s="8" t="s">
        <v>1303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>37922-000</v>
      </c>
      <c r="T223" s="33"/>
      <c r="U223" s="8" t="str">
        <f>VLOOKUP(B223,SAOM!B$2:M1529,12,0)</f>
        <v xml:space="preserve">(37)3435-1202 </v>
      </c>
      <c r="V223" s="12"/>
      <c r="W223" s="8"/>
      <c r="X223" s="39"/>
      <c r="Y223" s="41"/>
      <c r="Z223" s="39" t="s">
        <v>4587</v>
      </c>
      <c r="AA223" s="42">
        <v>41078</v>
      </c>
      <c r="AB223" s="8"/>
      <c r="AC223" s="50" t="s">
        <v>4902</v>
      </c>
    </row>
    <row r="224" spans="1:29" s="61" customFormat="1">
      <c r="A224" s="43">
        <v>923</v>
      </c>
      <c r="B224" s="75" t="s">
        <v>1304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44" t="s">
        <v>519</v>
      </c>
      <c r="H224" s="7" t="s">
        <v>501</v>
      </c>
      <c r="I224" s="7" t="s">
        <v>503</v>
      </c>
      <c r="J224" s="8" t="s">
        <v>1305</v>
      </c>
      <c r="K224" s="8" t="s">
        <v>1262</v>
      </c>
      <c r="L224" s="8" t="s">
        <v>1263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39728-000</v>
      </c>
      <c r="T224" s="33"/>
      <c r="U224" s="8" t="str">
        <f>VLOOKUP(B224,SAOM!B$2:M1530,12,0)</f>
        <v>(33) 3296-1118</v>
      </c>
      <c r="V224" s="12">
        <v>41002</v>
      </c>
      <c r="W224" s="8" t="s">
        <v>2248</v>
      </c>
      <c r="X224" s="39">
        <v>41002</v>
      </c>
      <c r="Y224" s="41"/>
      <c r="Z224" s="39"/>
      <c r="AA224" s="42">
        <v>41002</v>
      </c>
      <c r="AB224" s="42"/>
      <c r="AC224" s="50" t="s">
        <v>4902</v>
      </c>
    </row>
    <row r="225" spans="1:29" s="61" customFormat="1" ht="15.75" customHeight="1">
      <c r="A225" s="23">
        <v>916</v>
      </c>
      <c r="B225" s="75" t="s">
        <v>1306</v>
      </c>
      <c r="C225" s="12">
        <v>40956</v>
      </c>
      <c r="D225" s="12">
        <v>41113</v>
      </c>
      <c r="E225" s="47">
        <f t="shared" si="3"/>
        <v>41128</v>
      </c>
      <c r="F225" s="12">
        <v>41095</v>
      </c>
      <c r="G225" s="44" t="s">
        <v>754</v>
      </c>
      <c r="H225" s="7" t="s">
        <v>501</v>
      </c>
      <c r="I225" s="7" t="s">
        <v>501</v>
      </c>
      <c r="J225" s="8" t="s">
        <v>1307</v>
      </c>
      <c r="K225" s="8" t="s">
        <v>1320</v>
      </c>
      <c r="L225" s="8" t="s">
        <v>1321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39530-000</v>
      </c>
      <c r="T225" s="33"/>
      <c r="U225" s="8" t="str">
        <f>VLOOKUP(B225,SAOM!B$2:M1531,12,0)</f>
        <v>(38) 3824-1185</v>
      </c>
      <c r="V225" s="12"/>
      <c r="W225" s="8"/>
      <c r="X225" s="39"/>
      <c r="Y225" s="41"/>
      <c r="Z225" s="131" t="s">
        <v>5635</v>
      </c>
      <c r="AA225" s="42">
        <v>41096</v>
      </c>
      <c r="AB225" s="8"/>
      <c r="AC225" s="50" t="s">
        <v>4902</v>
      </c>
    </row>
    <row r="226" spans="1:29" s="61" customFormat="1">
      <c r="A226" s="23">
        <v>917</v>
      </c>
      <c r="B226" s="75" t="s">
        <v>1308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44" t="s">
        <v>519</v>
      </c>
      <c r="H226" s="7" t="s">
        <v>501</v>
      </c>
      <c r="I226" s="7" t="s">
        <v>503</v>
      </c>
      <c r="J226" s="8" t="s">
        <v>1309</v>
      </c>
      <c r="K226" s="8" t="s">
        <v>1322</v>
      </c>
      <c r="L226" s="8" t="s">
        <v>1323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38520-000</v>
      </c>
      <c r="T226" s="33"/>
      <c r="U226" s="8" t="str">
        <f>VLOOKUP(B226,SAOM!B$2:M1532,12,0)</f>
        <v>(34) 3848-1526</v>
      </c>
      <c r="V226" s="12">
        <v>40981</v>
      </c>
      <c r="W226" s="8" t="s">
        <v>1742</v>
      </c>
      <c r="X226" s="39">
        <v>40981</v>
      </c>
      <c r="Y226" s="41"/>
      <c r="Z226" s="105"/>
      <c r="AA226" s="42">
        <v>40981</v>
      </c>
      <c r="AB226" s="8"/>
      <c r="AC226" s="50" t="s">
        <v>4902</v>
      </c>
    </row>
    <row r="227" spans="1:29" s="61" customFormat="1" ht="15" customHeight="1">
      <c r="A227" s="23">
        <v>918</v>
      </c>
      <c r="B227" s="75" t="s">
        <v>1310</v>
      </c>
      <c r="C227" s="12">
        <v>40956</v>
      </c>
      <c r="D227" s="12">
        <v>41112</v>
      </c>
      <c r="E227" s="47">
        <f t="shared" si="3"/>
        <v>41127</v>
      </c>
      <c r="F227" s="12">
        <v>41095</v>
      </c>
      <c r="G227" s="44" t="s">
        <v>754</v>
      </c>
      <c r="H227" s="7" t="s">
        <v>501</v>
      </c>
      <c r="I227" s="7" t="s">
        <v>508</v>
      </c>
      <c r="J227" s="8" t="s">
        <v>1311</v>
      </c>
      <c r="K227" s="8" t="s">
        <v>1324</v>
      </c>
      <c r="L227" s="8" t="s">
        <v>1325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35388-000</v>
      </c>
      <c r="T227" s="33"/>
      <c r="U227" s="8" t="str">
        <f>VLOOKUP(B227,SAOM!B$2:M1533,12,0)</f>
        <v>(31) 3872-5254</v>
      </c>
      <c r="V227" s="12"/>
      <c r="W227" s="8"/>
      <c r="X227" s="39"/>
      <c r="Y227" s="41"/>
      <c r="Z227" s="169" t="s">
        <v>5636</v>
      </c>
      <c r="AA227" s="42">
        <v>41095</v>
      </c>
      <c r="AB227" s="8"/>
      <c r="AC227" s="50" t="s">
        <v>4902</v>
      </c>
    </row>
    <row r="228" spans="1:29" s="61" customFormat="1">
      <c r="A228" s="23">
        <v>919</v>
      </c>
      <c r="B228" s="75" t="s">
        <v>1312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754</v>
      </c>
      <c r="H228" s="7" t="s">
        <v>501</v>
      </c>
      <c r="I228" s="7" t="s">
        <v>503</v>
      </c>
      <c r="J228" s="8" t="s">
        <v>1313</v>
      </c>
      <c r="K228" s="8" t="s">
        <v>1326</v>
      </c>
      <c r="L228" s="8" t="s">
        <v>1327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39705-000</v>
      </c>
      <c r="T228" s="33"/>
      <c r="U228" s="8" t="str">
        <f>VLOOKUP(B228,SAOM!B$2:M1534,12,0)</f>
        <v>(33)3412-2289/2543</v>
      </c>
      <c r="V228" s="12"/>
      <c r="W228" s="8"/>
      <c r="X228" s="39"/>
      <c r="Y228" s="41"/>
      <c r="Z228" s="39" t="s">
        <v>4565</v>
      </c>
      <c r="AA228" s="42">
        <v>41078</v>
      </c>
      <c r="AB228" s="8"/>
      <c r="AC228" s="50" t="s">
        <v>4902</v>
      </c>
    </row>
    <row r="229" spans="1:29" s="61" customFormat="1">
      <c r="A229" s="23">
        <v>920</v>
      </c>
      <c r="B229" s="75" t="s">
        <v>1314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44" t="s">
        <v>766</v>
      </c>
      <c r="H229" s="7" t="s">
        <v>501</v>
      </c>
      <c r="I229" s="7" t="s">
        <v>508</v>
      </c>
      <c r="J229" s="8" t="s">
        <v>1315</v>
      </c>
      <c r="K229" s="8" t="s">
        <v>1328</v>
      </c>
      <c r="L229" s="8" t="s">
        <v>1329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39707-000</v>
      </c>
      <c r="T229" s="33"/>
      <c r="U229" s="8" t="str">
        <f>VLOOKUP(B229,SAOM!B$2:M1535,12,0)</f>
        <v>(33) 3433-1314</v>
      </c>
      <c r="V229" s="12"/>
      <c r="W229" s="8"/>
      <c r="X229" s="39"/>
      <c r="Y229" s="41"/>
      <c r="Z229" s="105" t="s">
        <v>1536</v>
      </c>
      <c r="AA229" s="42">
        <v>40977</v>
      </c>
      <c r="AB229" s="8"/>
      <c r="AC229" s="50" t="s">
        <v>4902</v>
      </c>
    </row>
    <row r="230" spans="1:29" s="61" customFormat="1">
      <c r="A230" s="23">
        <v>921</v>
      </c>
      <c r="B230" s="75" t="s">
        <v>1316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44" t="s">
        <v>754</v>
      </c>
      <c r="H230" s="7" t="s">
        <v>501</v>
      </c>
      <c r="I230" s="7" t="s">
        <v>503</v>
      </c>
      <c r="J230" s="8" t="s">
        <v>1317</v>
      </c>
      <c r="K230" s="8" t="s">
        <v>1330</v>
      </c>
      <c r="L230" s="8" t="s">
        <v>1331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36590-000</v>
      </c>
      <c r="T230" s="33"/>
      <c r="U230" s="8" t="str">
        <f>VLOOKUP(B230,SAOM!B$2:M1536,12,0)</f>
        <v>(31) 3897-1301</v>
      </c>
      <c r="V230" s="12"/>
      <c r="W230" s="8"/>
      <c r="X230" s="39"/>
      <c r="Y230" s="41"/>
      <c r="Z230" s="39" t="s">
        <v>4566</v>
      </c>
      <c r="AA230" s="42">
        <v>41078</v>
      </c>
      <c r="AB230" s="8"/>
      <c r="AC230" s="50" t="s">
        <v>4902</v>
      </c>
    </row>
    <row r="231" spans="1:29" s="61" customFormat="1">
      <c r="A231" s="23">
        <v>922</v>
      </c>
      <c r="B231" s="75" t="s">
        <v>1318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754</v>
      </c>
      <c r="H231" s="7" t="s">
        <v>501</v>
      </c>
      <c r="I231" s="7" t="s">
        <v>503</v>
      </c>
      <c r="J231" s="8" t="s">
        <v>1319</v>
      </c>
      <c r="K231" s="8" t="s">
        <v>1332</v>
      </c>
      <c r="L231" s="8" t="s">
        <v>1333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35506-000</v>
      </c>
      <c r="T231" s="33"/>
      <c r="U231" s="8" t="str">
        <f>VLOOKUP(B231,SAOM!B$2:M1537,12,0)</f>
        <v>(37) 3286-1133</v>
      </c>
      <c r="V231" s="12"/>
      <c r="W231" s="8"/>
      <c r="X231" s="39"/>
      <c r="Y231" s="41"/>
      <c r="Z231" s="39" t="s">
        <v>4595</v>
      </c>
      <c r="AA231" s="42">
        <v>41085</v>
      </c>
      <c r="AB231" s="42"/>
      <c r="AC231" s="50" t="s">
        <v>4902</v>
      </c>
    </row>
    <row r="232" spans="1:29" s="61" customFormat="1">
      <c r="A232" s="23">
        <v>879</v>
      </c>
      <c r="B232" s="75" t="s">
        <v>1378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754</v>
      </c>
      <c r="H232" s="7" t="s">
        <v>501</v>
      </c>
      <c r="I232" s="7" t="s">
        <v>503</v>
      </c>
      <c r="J232" s="8" t="s">
        <v>1379</v>
      </c>
      <c r="K232" s="8" t="s">
        <v>1380</v>
      </c>
      <c r="L232" s="8" t="s">
        <v>1381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35368-000</v>
      </c>
      <c r="T232" s="33"/>
      <c r="U232" s="8" t="str">
        <f>VLOOKUP(B232,SAOM!B$2:M1538,12,0)</f>
        <v>(31) 3875-5141 / 525</v>
      </c>
      <c r="V232" s="12"/>
      <c r="W232" s="8"/>
      <c r="X232" s="39"/>
      <c r="Y232" s="41"/>
      <c r="Z232" s="39" t="s">
        <v>4569</v>
      </c>
      <c r="AA232" s="42">
        <v>41078</v>
      </c>
      <c r="AB232" s="8"/>
      <c r="AC232" s="50" t="s">
        <v>4902</v>
      </c>
    </row>
    <row r="233" spans="1:29" s="61" customFormat="1">
      <c r="A233" s="23">
        <v>924</v>
      </c>
      <c r="B233" s="78" t="s">
        <v>1411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44" t="s">
        <v>519</v>
      </c>
      <c r="H233" s="7" t="s">
        <v>501</v>
      </c>
      <c r="I233" s="7" t="s">
        <v>503</v>
      </c>
      <c r="J233" s="45" t="s">
        <v>1408</v>
      </c>
      <c r="K233" s="8" t="s">
        <v>1409</v>
      </c>
      <c r="L233" s="8" t="s">
        <v>1410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37010-000</v>
      </c>
      <c r="T233" s="33">
        <v>40976</v>
      </c>
      <c r="U233" s="8" t="str">
        <f>VLOOKUP(B233,SAOM!B$2:M1539,12,0)</f>
        <v>(35) 3222-8016</v>
      </c>
      <c r="V233" s="12">
        <v>40982</v>
      </c>
      <c r="W233" s="8" t="s">
        <v>1742</v>
      </c>
      <c r="X233" s="39">
        <v>40982</v>
      </c>
      <c r="Y233" s="41"/>
      <c r="Z233" s="105"/>
      <c r="AA233" s="42">
        <v>40982</v>
      </c>
      <c r="AB233" s="42"/>
      <c r="AC233" s="50" t="s">
        <v>4902</v>
      </c>
    </row>
    <row r="234" spans="1:29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44" t="s">
        <v>519</v>
      </c>
      <c r="H234" s="7" t="s">
        <v>501</v>
      </c>
      <c r="I234" s="7" t="s">
        <v>503</v>
      </c>
      <c r="J234" s="8" t="s">
        <v>2939</v>
      </c>
      <c r="K234" s="8" t="s">
        <v>3039</v>
      </c>
      <c r="L234" s="8" t="s">
        <v>3040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39853-000</v>
      </c>
      <c r="T234" s="33"/>
      <c r="U234" s="8" t="str">
        <f>VLOOKUP(B234,SAOM!B$2:M1632,12,0)</f>
        <v>33 3526-3073</v>
      </c>
      <c r="V234" s="12">
        <v>41038</v>
      </c>
      <c r="W234" s="8" t="s">
        <v>3286</v>
      </c>
      <c r="X234" s="39">
        <v>41038</v>
      </c>
      <c r="Y234" s="41"/>
      <c r="Z234" s="105"/>
      <c r="AA234" s="42">
        <v>41038</v>
      </c>
      <c r="AB234" s="8"/>
      <c r="AC234" s="50" t="s">
        <v>4902</v>
      </c>
    </row>
    <row r="235" spans="1:29" s="61" customFormat="1">
      <c r="A235" s="23">
        <v>930</v>
      </c>
      <c r="B235" s="78" t="s">
        <v>1538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44" t="s">
        <v>519</v>
      </c>
      <c r="H235" s="7" t="s">
        <v>501</v>
      </c>
      <c r="I235" s="7" t="s">
        <v>503</v>
      </c>
      <c r="J235" s="45" t="s">
        <v>1539</v>
      </c>
      <c r="K235" s="8" t="s">
        <v>1540</v>
      </c>
      <c r="L235" s="8" t="s">
        <v>1541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35438-000</v>
      </c>
      <c r="T235" s="33"/>
      <c r="U235" s="8" t="str">
        <f>VLOOKUP(B235,SAOM!B$2:M1541,12,0)</f>
        <v>(31) 8446-0591</v>
      </c>
      <c r="V235" s="12">
        <v>40987</v>
      </c>
      <c r="W235" s="8" t="s">
        <v>2322</v>
      </c>
      <c r="X235" s="39">
        <v>40987</v>
      </c>
      <c r="Y235" s="41"/>
      <c r="Z235" s="105"/>
      <c r="AA235" s="42">
        <v>40987</v>
      </c>
      <c r="AB235" s="42"/>
      <c r="AC235" s="50" t="s">
        <v>4902</v>
      </c>
    </row>
    <row r="236" spans="1:29" s="61" customFormat="1">
      <c r="A236" s="23">
        <v>850</v>
      </c>
      <c r="B236" s="75" t="s">
        <v>2283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44" t="s">
        <v>519</v>
      </c>
      <c r="H236" s="7" t="s">
        <v>501</v>
      </c>
      <c r="I236" s="7" t="s">
        <v>503</v>
      </c>
      <c r="J236" s="8" t="s">
        <v>1117</v>
      </c>
      <c r="K236" s="8" t="s">
        <v>1167</v>
      </c>
      <c r="L236" s="8" t="s">
        <v>1168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37948-000</v>
      </c>
      <c r="T236" s="33"/>
      <c r="U236" s="8" t="str">
        <f>VLOOKUP(B236,SAOM!B$2:M1542,12,0)</f>
        <v>(35) 3563-1245</v>
      </c>
      <c r="V236" s="12">
        <v>40996</v>
      </c>
      <c r="W236" s="8" t="s">
        <v>1639</v>
      </c>
      <c r="X236" s="39">
        <v>40996</v>
      </c>
      <c r="Y236" s="41"/>
      <c r="Z236" s="105"/>
      <c r="AA236" s="42">
        <v>40998</v>
      </c>
      <c r="AB236" s="42"/>
      <c r="AC236" s="50" t="s">
        <v>4902</v>
      </c>
    </row>
    <row r="237" spans="1:29" s="61" customFormat="1">
      <c r="A237" s="23">
        <v>854</v>
      </c>
      <c r="B237" s="75" t="s">
        <v>2284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44" t="s">
        <v>519</v>
      </c>
      <c r="H237" s="7" t="s">
        <v>501</v>
      </c>
      <c r="I237" s="7" t="s">
        <v>503</v>
      </c>
      <c r="J237" s="8" t="s">
        <v>1126</v>
      </c>
      <c r="K237" s="8" t="s">
        <v>1171</v>
      </c>
      <c r="L237" s="8" t="s">
        <v>1172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35123-000</v>
      </c>
      <c r="T237" s="33"/>
      <c r="U237" s="8" t="str">
        <f>VLOOKUP(B237,SAOM!B$2:M1543,12,0)</f>
        <v>(33) 3231-9824</v>
      </c>
      <c r="V237" s="12">
        <v>40996</v>
      </c>
      <c r="W237" s="8" t="s">
        <v>2248</v>
      </c>
      <c r="X237" s="39">
        <v>40996</v>
      </c>
      <c r="Y237" s="41"/>
      <c r="Z237" s="105"/>
      <c r="AA237" s="42">
        <v>40998</v>
      </c>
      <c r="AB237" s="42"/>
      <c r="AC237" s="50" t="s">
        <v>4902</v>
      </c>
    </row>
    <row r="238" spans="1:29" s="61" customFormat="1">
      <c r="A238" s="23">
        <v>913</v>
      </c>
      <c r="B238" s="77" t="s">
        <v>2285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44" t="s">
        <v>519</v>
      </c>
      <c r="H238" s="7" t="s">
        <v>501</v>
      </c>
      <c r="I238" s="7" t="s">
        <v>503</v>
      </c>
      <c r="J238" s="8" t="s">
        <v>1213</v>
      </c>
      <c r="K238" s="8" t="s">
        <v>1282</v>
      </c>
      <c r="L238" s="8" t="s">
        <v>1283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36320-000</v>
      </c>
      <c r="T238" s="33"/>
      <c r="U238" s="8" t="str">
        <f>VLOOKUP(B238,SAOM!B$2:M1544,12,0)</f>
        <v>(32) 3353-6460</v>
      </c>
      <c r="V238" s="12">
        <v>40991</v>
      </c>
      <c r="W238" s="8" t="s">
        <v>2322</v>
      </c>
      <c r="X238" s="39">
        <v>40991</v>
      </c>
      <c r="Y238" s="41"/>
      <c r="Z238" s="105"/>
      <c r="AA238" s="42">
        <v>40991</v>
      </c>
      <c r="AB238" s="42"/>
      <c r="AC238" s="50" t="s">
        <v>4902</v>
      </c>
    </row>
    <row r="239" spans="1:29" s="61" customFormat="1">
      <c r="A239" s="23" t="s">
        <v>2288</v>
      </c>
      <c r="B239" s="75" t="s">
        <v>2289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44" t="s">
        <v>519</v>
      </c>
      <c r="H239" s="7" t="s">
        <v>501</v>
      </c>
      <c r="I239" s="7" t="s">
        <v>503</v>
      </c>
      <c r="J239" s="8" t="s">
        <v>1010</v>
      </c>
      <c r="K239" s="8" t="s">
        <v>1029</v>
      </c>
      <c r="L239" s="8" t="s">
        <v>1030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37930-000</v>
      </c>
      <c r="T239" s="33"/>
      <c r="U239" s="8" t="str">
        <f>VLOOKUP(B239,SAOM!B$2:M1545,12,0)</f>
        <v>(37) 3373-1105</v>
      </c>
      <c r="V239" s="12">
        <v>40994</v>
      </c>
      <c r="W239" s="8" t="s">
        <v>1639</v>
      </c>
      <c r="X239" s="39">
        <v>40996</v>
      </c>
      <c r="Y239" s="41"/>
      <c r="Z239" s="105"/>
      <c r="AA239" s="42">
        <v>40998</v>
      </c>
      <c r="AB239" s="42"/>
      <c r="AC239" s="50" t="s">
        <v>4902</v>
      </c>
    </row>
    <row r="240" spans="1:29" s="61" customFormat="1" ht="15.75" customHeight="1">
      <c r="A240" s="23" t="s">
        <v>2286</v>
      </c>
      <c r="B240" s="77" t="s">
        <v>2287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44" t="s">
        <v>519</v>
      </c>
      <c r="H240" s="7" t="s">
        <v>501</v>
      </c>
      <c r="I240" s="7" t="s">
        <v>503</v>
      </c>
      <c r="J240" s="8" t="s">
        <v>1146</v>
      </c>
      <c r="K240" s="8" t="s">
        <v>1179</v>
      </c>
      <c r="L240" s="8" t="s">
        <v>1180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35610-000</v>
      </c>
      <c r="T240" s="33"/>
      <c r="U240" s="8" t="str">
        <f>VLOOKUP(B240,SAOM!B$2:M1546,12,0)</f>
        <v>(37) 3551-2938</v>
      </c>
      <c r="V240" s="12">
        <v>40994</v>
      </c>
      <c r="W240" s="8" t="s">
        <v>1578</v>
      </c>
      <c r="X240" s="39">
        <v>40996</v>
      </c>
      <c r="Y240" s="41"/>
      <c r="Z240" s="105"/>
      <c r="AA240" s="42">
        <v>40998</v>
      </c>
      <c r="AB240" s="8"/>
      <c r="AC240" s="50" t="s">
        <v>4902</v>
      </c>
    </row>
    <row r="241" spans="1:29" s="61" customFormat="1">
      <c r="A241" s="23">
        <v>896</v>
      </c>
      <c r="B241" s="77" t="s">
        <v>2308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44" t="s">
        <v>519</v>
      </c>
      <c r="H241" s="7" t="s">
        <v>501</v>
      </c>
      <c r="I241" s="7" t="s">
        <v>503</v>
      </c>
      <c r="J241" s="8" t="s">
        <v>1190</v>
      </c>
      <c r="K241" s="8" t="s">
        <v>1234</v>
      </c>
      <c r="L241" s="8" t="s">
        <v>1235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37445-000</v>
      </c>
      <c r="T241" s="33"/>
      <c r="U241" s="8" t="str">
        <f>VLOOKUP(B241,SAOM!B$2:M1547,12,0)</f>
        <v>(35) 3346-1540</v>
      </c>
      <c r="V241" s="12">
        <v>40991</v>
      </c>
      <c r="W241" s="8" t="s">
        <v>1971</v>
      </c>
      <c r="X241" s="39">
        <v>40994</v>
      </c>
      <c r="Y241" s="41"/>
      <c r="Z241" s="105"/>
      <c r="AA241" s="42">
        <v>40998</v>
      </c>
      <c r="AB241" s="8"/>
      <c r="AC241" s="50" t="s">
        <v>4902</v>
      </c>
    </row>
    <row r="242" spans="1:29" s="61" customFormat="1">
      <c r="A242" s="23" t="s">
        <v>2316</v>
      </c>
      <c r="B242" s="75" t="s">
        <v>2317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754</v>
      </c>
      <c r="H242" s="7" t="s">
        <v>501</v>
      </c>
      <c r="I242" s="7" t="s">
        <v>503</v>
      </c>
      <c r="J242" s="8" t="s">
        <v>1191</v>
      </c>
      <c r="K242" s="8" t="s">
        <v>1236</v>
      </c>
      <c r="L242" s="8" t="s">
        <v>1237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39550-000</v>
      </c>
      <c r="T242" s="33"/>
      <c r="U242" s="8" t="str">
        <f>VLOOKUP(B242,SAOM!B$2:M1548,12,0)</f>
        <v>(38) 3845-3799</v>
      </c>
      <c r="V242" s="12"/>
      <c r="W242" s="8"/>
      <c r="X242" s="39"/>
      <c r="Y242" s="41"/>
      <c r="Z242" s="105" t="s">
        <v>4574</v>
      </c>
      <c r="AA242" s="42">
        <v>41078</v>
      </c>
      <c r="AB242" s="42"/>
      <c r="AC242" s="50" t="s">
        <v>4902</v>
      </c>
    </row>
    <row r="243" spans="1:29" s="61" customFormat="1">
      <c r="A243" s="23">
        <v>948</v>
      </c>
      <c r="B243" s="75" t="s">
        <v>2353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684</v>
      </c>
      <c r="H243" s="7" t="s">
        <v>501</v>
      </c>
      <c r="I243" s="7" t="s">
        <v>503</v>
      </c>
      <c r="J243" s="8" t="s">
        <v>2367</v>
      </c>
      <c r="K243" s="8" t="s">
        <v>2417</v>
      </c>
      <c r="L243" s="8" t="s">
        <v>2418</v>
      </c>
      <c r="M243" s="9" t="str">
        <f>VLOOKUP(B243,SAOM!B$2:H1243,7,0)</f>
        <v>SES-CAGA-0948</v>
      </c>
      <c r="N243" s="68">
        <v>4033</v>
      </c>
      <c r="O243" s="12">
        <f>VLOOKUP(B243,SAOM!B$2:I1243,8,0)</f>
        <v>41096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36150-000</v>
      </c>
      <c r="T243" s="33"/>
      <c r="U243" s="8" t="str">
        <f>VLOOKUP(B243,SAOM!B$2:M1549,12,0)</f>
        <v>(31) 3752-1238</v>
      </c>
      <c r="V243" s="12"/>
      <c r="W243" s="8"/>
      <c r="X243" s="39"/>
      <c r="Y243" s="41"/>
      <c r="Z243" s="105" t="s">
        <v>4514</v>
      </c>
      <c r="AA243" s="42">
        <v>41078</v>
      </c>
      <c r="AB243" s="8"/>
      <c r="AC243" s="50" t="s">
        <v>4902</v>
      </c>
    </row>
    <row r="244" spans="1:29" s="61" customFormat="1" ht="15.75" customHeight="1">
      <c r="A244" s="23">
        <v>938</v>
      </c>
      <c r="B244" s="75" t="s">
        <v>2354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44" t="s">
        <v>519</v>
      </c>
      <c r="H244" s="7" t="s">
        <v>501</v>
      </c>
      <c r="I244" s="7" t="s">
        <v>503</v>
      </c>
      <c r="J244" s="8" t="s">
        <v>2368</v>
      </c>
      <c r="K244" s="8" t="s">
        <v>2419</v>
      </c>
      <c r="L244" s="8" t="s">
        <v>2420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37360-000</v>
      </c>
      <c r="T244" s="33"/>
      <c r="U244" s="8" t="str">
        <f>VLOOKUP(B244,SAOM!B$2:M1550,12,0)</f>
        <v>(32) 3286-1265</v>
      </c>
      <c r="V244" s="12">
        <v>40994</v>
      </c>
      <c r="W244" s="8" t="s">
        <v>1971</v>
      </c>
      <c r="X244" s="39">
        <v>40996</v>
      </c>
      <c r="Y244" s="41"/>
      <c r="Z244" s="105"/>
      <c r="AA244" s="42">
        <v>40996</v>
      </c>
      <c r="AB244" s="42"/>
      <c r="AC244" s="50" t="s">
        <v>4902</v>
      </c>
    </row>
    <row r="245" spans="1:29" s="61" customFormat="1">
      <c r="A245" s="23">
        <v>939</v>
      </c>
      <c r="B245" s="128" t="s">
        <v>2355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44" t="s">
        <v>754</v>
      </c>
      <c r="H245" s="7" t="s">
        <v>501</v>
      </c>
      <c r="I245" s="7" t="s">
        <v>503</v>
      </c>
      <c r="J245" s="8" t="s">
        <v>2369</v>
      </c>
      <c r="K245" s="8" t="s">
        <v>2421</v>
      </c>
      <c r="L245" s="8" t="s">
        <v>2422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39900-000</v>
      </c>
      <c r="T245" s="33"/>
      <c r="U245" s="8" t="str">
        <f>VLOOKUP(B245,SAOM!B$2:M1551,12,0)</f>
        <v>(33) 9961-9486</v>
      </c>
      <c r="V245" s="12"/>
      <c r="W245" s="8"/>
      <c r="X245" s="39"/>
      <c r="Y245" s="41"/>
      <c r="Z245" s="105" t="s">
        <v>2670</v>
      </c>
      <c r="AA245" s="42">
        <v>40972</v>
      </c>
      <c r="AB245" s="42"/>
      <c r="AC245" s="50" t="s">
        <v>4902</v>
      </c>
    </row>
    <row r="246" spans="1:29" s="61" customFormat="1">
      <c r="A246" s="23">
        <v>940</v>
      </c>
      <c r="B246" s="77" t="s">
        <v>2356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44" t="s">
        <v>519</v>
      </c>
      <c r="H246" s="7" t="s">
        <v>501</v>
      </c>
      <c r="I246" s="7" t="s">
        <v>503</v>
      </c>
      <c r="J246" s="74" t="s">
        <v>2452</v>
      </c>
      <c r="K246" s="8" t="s">
        <v>2423</v>
      </c>
      <c r="L246" s="8" t="s">
        <v>2424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35970-000</v>
      </c>
      <c r="T246" s="33"/>
      <c r="U246" s="8" t="str">
        <f>VLOOKUP(B246,SAOM!B$2:M1552,12,0)</f>
        <v>(31) 3837-3470</v>
      </c>
      <c r="V246" s="12">
        <v>40994</v>
      </c>
      <c r="W246" s="8" t="s">
        <v>2322</v>
      </c>
      <c r="X246" s="39">
        <v>40996</v>
      </c>
      <c r="Y246" s="41"/>
      <c r="Z246" s="105"/>
      <c r="AA246" s="42">
        <v>40998</v>
      </c>
      <c r="AB246" s="8"/>
      <c r="AC246" s="50" t="s">
        <v>4902</v>
      </c>
    </row>
    <row r="247" spans="1:29" s="61" customFormat="1">
      <c r="A247" s="23">
        <v>942</v>
      </c>
      <c r="B247" s="75" t="s">
        <v>2357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44" t="s">
        <v>519</v>
      </c>
      <c r="H247" s="7" t="s">
        <v>501</v>
      </c>
      <c r="I247" s="7" t="s">
        <v>503</v>
      </c>
      <c r="J247" s="8" t="s">
        <v>2370</v>
      </c>
      <c r="K247" s="8" t="s">
        <v>2425</v>
      </c>
      <c r="L247" s="8" t="s">
        <v>2426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35770-000</v>
      </c>
      <c r="T247" s="33"/>
      <c r="U247" s="8" t="str">
        <f>VLOOKUP(B247,SAOM!B$2:M1553,12,0)</f>
        <v>(31) 3714-7271</v>
      </c>
      <c r="V247" s="12">
        <v>40996</v>
      </c>
      <c r="W247" s="8" t="s">
        <v>2322</v>
      </c>
      <c r="X247" s="39">
        <v>40998</v>
      </c>
      <c r="Y247" s="41"/>
      <c r="Z247" s="105"/>
      <c r="AA247" s="42">
        <v>40998</v>
      </c>
      <c r="AB247" s="8"/>
      <c r="AC247" s="50" t="s">
        <v>4902</v>
      </c>
    </row>
    <row r="248" spans="1:29" s="61" customFormat="1">
      <c r="A248" s="23">
        <v>943</v>
      </c>
      <c r="B248" s="75" t="s">
        <v>2358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754</v>
      </c>
      <c r="H248" s="7" t="s">
        <v>501</v>
      </c>
      <c r="I248" s="7" t="s">
        <v>503</v>
      </c>
      <c r="J248" s="8" t="s">
        <v>2371</v>
      </c>
      <c r="K248" s="8" t="s">
        <v>2427</v>
      </c>
      <c r="L248" s="8" t="s">
        <v>2428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>37780-000</v>
      </c>
      <c r="T248" s="33"/>
      <c r="U248" s="8" t="str">
        <f>VLOOKUP(B248,SAOM!B$2:M1554,12,0)</f>
        <v xml:space="preserve">  (35)3735-1183/1020</v>
      </c>
      <c r="V248" s="12"/>
      <c r="W248" s="8"/>
      <c r="X248" s="39"/>
      <c r="Y248" s="41"/>
      <c r="Z248" s="105" t="s">
        <v>4526</v>
      </c>
      <c r="AA248" s="42">
        <v>41078</v>
      </c>
      <c r="AB248" s="8"/>
      <c r="AC248" s="50" t="s">
        <v>4902</v>
      </c>
    </row>
    <row r="249" spans="1:29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44" t="s">
        <v>519</v>
      </c>
      <c r="H249" s="7" t="s">
        <v>501</v>
      </c>
      <c r="I249" s="7" t="s">
        <v>503</v>
      </c>
      <c r="J249" s="8" t="s">
        <v>2939</v>
      </c>
      <c r="K249" s="8" t="s">
        <v>3039</v>
      </c>
      <c r="L249" s="8" t="s">
        <v>3040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39850-000</v>
      </c>
      <c r="T249" s="33"/>
      <c r="U249" s="8" t="str">
        <f>VLOOKUP(B249,SAOM!B$2:M1633,12,0)</f>
        <v>33 3526-1155</v>
      </c>
      <c r="V249" s="12">
        <v>41040</v>
      </c>
      <c r="W249" s="8" t="s">
        <v>2248</v>
      </c>
      <c r="X249" s="39">
        <v>41040</v>
      </c>
      <c r="Y249" s="41"/>
      <c r="Z249" s="105" t="s">
        <v>3219</v>
      </c>
      <c r="AA249" s="42">
        <v>41040</v>
      </c>
      <c r="AB249" s="8"/>
      <c r="AC249" s="50" t="s">
        <v>4902</v>
      </c>
    </row>
    <row r="250" spans="1:29" s="61" customFormat="1">
      <c r="A250" s="23">
        <v>945</v>
      </c>
      <c r="B250" s="75" t="s">
        <v>2360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44" t="s">
        <v>766</v>
      </c>
      <c r="H250" s="7" t="s">
        <v>501</v>
      </c>
      <c r="I250" s="7" t="s">
        <v>508</v>
      </c>
      <c r="J250" s="8" t="s">
        <v>2373</v>
      </c>
      <c r="K250" s="8" t="s">
        <v>2431</v>
      </c>
      <c r="L250" s="8" t="s">
        <v>2432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38703-249</v>
      </c>
      <c r="T250" s="33"/>
      <c r="U250" s="8" t="str">
        <f>VLOOKUP(B250,SAOM!B$2:M1556,12,0)</f>
        <v>(34) 3822-9770</v>
      </c>
      <c r="V250" s="12"/>
      <c r="W250" s="8"/>
      <c r="X250" s="39"/>
      <c r="Y250" s="41"/>
      <c r="Z250" s="105" t="s">
        <v>3072</v>
      </c>
      <c r="AA250" s="42">
        <v>41023</v>
      </c>
      <c r="AB250" s="8"/>
      <c r="AC250" s="50" t="s">
        <v>4902</v>
      </c>
    </row>
    <row r="251" spans="1:29" s="61" customFormat="1">
      <c r="A251" s="23">
        <v>946</v>
      </c>
      <c r="B251" s="75" t="s">
        <v>2361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44" t="s">
        <v>766</v>
      </c>
      <c r="H251" s="7" t="s">
        <v>501</v>
      </c>
      <c r="I251" s="7" t="s">
        <v>508</v>
      </c>
      <c r="J251" s="8" t="s">
        <v>2374</v>
      </c>
      <c r="K251" s="8" t="s">
        <v>2433</v>
      </c>
      <c r="L251" s="8" t="s">
        <v>2434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36880-000</v>
      </c>
      <c r="T251" s="33"/>
      <c r="U251" s="8" t="str">
        <f>VLOOKUP(B251,SAOM!B$2:M1557,12,0)</f>
        <v>(32) 3696-3361</v>
      </c>
      <c r="V251" s="12"/>
      <c r="W251" s="8"/>
      <c r="X251" s="39"/>
      <c r="Y251" s="41"/>
      <c r="Z251" s="105" t="s">
        <v>3071</v>
      </c>
      <c r="AA251" s="42">
        <v>41023</v>
      </c>
      <c r="AB251" s="8"/>
      <c r="AC251" s="50" t="s">
        <v>4902</v>
      </c>
    </row>
    <row r="252" spans="1:29" s="61" customFormat="1">
      <c r="A252" s="43">
        <v>947</v>
      </c>
      <c r="B252" s="75" t="s">
        <v>2362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44" t="s">
        <v>519</v>
      </c>
      <c r="H252" s="7" t="s">
        <v>501</v>
      </c>
      <c r="I252" s="7" t="s">
        <v>503</v>
      </c>
      <c r="J252" s="8" t="s">
        <v>2375</v>
      </c>
      <c r="K252" s="8" t="s">
        <v>2435</v>
      </c>
      <c r="L252" s="8" t="s">
        <v>2436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36925-000</v>
      </c>
      <c r="T252" s="33"/>
      <c r="U252" s="8" t="str">
        <f>VLOOKUP(B252,SAOM!B$2:M1558,12,0)</f>
        <v>(31) 3873-5180</v>
      </c>
      <c r="V252" s="12">
        <v>41010</v>
      </c>
      <c r="W252" s="8" t="s">
        <v>2248</v>
      </c>
      <c r="X252" s="39">
        <v>41010</v>
      </c>
      <c r="Y252" s="41"/>
      <c r="Z252" s="105"/>
      <c r="AA252" s="42">
        <v>41019</v>
      </c>
      <c r="AB252" s="8"/>
      <c r="AC252" s="50" t="s">
        <v>4902</v>
      </c>
    </row>
    <row r="253" spans="1:29" s="61" customFormat="1">
      <c r="A253" s="43">
        <v>937</v>
      </c>
      <c r="B253" s="75" t="s">
        <v>2363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44" t="s">
        <v>519</v>
      </c>
      <c r="H253" s="7" t="s">
        <v>501</v>
      </c>
      <c r="I253" s="7" t="s">
        <v>503</v>
      </c>
      <c r="J253" s="8" t="s">
        <v>2437</v>
      </c>
      <c r="K253" s="8" t="s">
        <v>2438</v>
      </c>
      <c r="L253" s="8" t="s">
        <v>2439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36220-000</v>
      </c>
      <c r="T253" s="33"/>
      <c r="U253" s="8" t="str">
        <f>VLOOKUP(B253,SAOM!B$2:M1559,12,0)</f>
        <v>(32) 3346-1256</v>
      </c>
      <c r="V253" s="12">
        <v>40997</v>
      </c>
      <c r="W253" s="8" t="s">
        <v>1971</v>
      </c>
      <c r="X253" s="39">
        <v>41002</v>
      </c>
      <c r="Y253" s="41"/>
      <c r="Z253" s="105"/>
      <c r="AA253" s="42">
        <v>41002</v>
      </c>
      <c r="AB253" s="8"/>
      <c r="AC253" s="50" t="s">
        <v>4902</v>
      </c>
    </row>
    <row r="254" spans="1:29" s="61" customFormat="1">
      <c r="A254" s="23">
        <v>936</v>
      </c>
      <c r="B254" s="75" t="s">
        <v>2364</v>
      </c>
      <c r="C254" s="12">
        <v>40989</v>
      </c>
      <c r="D254" s="12">
        <v>41089</v>
      </c>
      <c r="E254" s="47">
        <f t="shared" si="3"/>
        <v>41104</v>
      </c>
      <c r="F254" s="12">
        <v>41095</v>
      </c>
      <c r="G254" s="44" t="s">
        <v>766</v>
      </c>
      <c r="H254" s="7" t="s">
        <v>501</v>
      </c>
      <c r="I254" s="7" t="s">
        <v>503</v>
      </c>
      <c r="J254" s="8" t="s">
        <v>2376</v>
      </c>
      <c r="K254" s="8" t="s">
        <v>2440</v>
      </c>
      <c r="L254" s="8" t="s">
        <v>2441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35249-000</v>
      </c>
      <c r="T254" s="33"/>
      <c r="U254" s="8" t="str">
        <f>VLOOKUP(B254,SAOM!B$2:M1560,12,0)</f>
        <v>(33) 3328-1193</v>
      </c>
      <c r="V254" s="12"/>
      <c r="W254" s="8"/>
      <c r="X254" s="39"/>
      <c r="Y254" s="41"/>
      <c r="Z254" s="105" t="s">
        <v>5587</v>
      </c>
      <c r="AA254" s="42">
        <v>41095</v>
      </c>
      <c r="AB254" s="8"/>
      <c r="AC254" s="50" t="s">
        <v>4902</v>
      </c>
    </row>
    <row r="255" spans="1:29" s="61" customFormat="1">
      <c r="A255" s="43">
        <v>935</v>
      </c>
      <c r="B255" s="75" t="s">
        <v>2365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44" t="s">
        <v>519</v>
      </c>
      <c r="H255" s="7" t="s">
        <v>501</v>
      </c>
      <c r="I255" s="7" t="s">
        <v>503</v>
      </c>
      <c r="J255" s="8" t="s">
        <v>2377</v>
      </c>
      <c r="K255" s="8" t="s">
        <v>2442</v>
      </c>
      <c r="L255" s="8" t="s">
        <v>2443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37450-000</v>
      </c>
      <c r="T255" s="33"/>
      <c r="U255" s="8" t="str">
        <f>VLOOKUP(B255,SAOM!B$2:M1561,12,0)</f>
        <v>(35) 3344-1386</v>
      </c>
      <c r="V255" s="12">
        <v>41001</v>
      </c>
      <c r="W255" s="8" t="s">
        <v>1971</v>
      </c>
      <c r="X255" s="39">
        <v>41002</v>
      </c>
      <c r="Y255" s="41"/>
      <c r="Z255" s="105"/>
      <c r="AA255" s="42">
        <v>41002</v>
      </c>
      <c r="AB255" s="8"/>
      <c r="AC255" s="50" t="s">
        <v>4902</v>
      </c>
    </row>
    <row r="256" spans="1:29" s="61" customFormat="1">
      <c r="A256" s="43">
        <v>934</v>
      </c>
      <c r="B256" s="75" t="s">
        <v>2366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44" t="s">
        <v>519</v>
      </c>
      <c r="H256" s="7" t="s">
        <v>501</v>
      </c>
      <c r="I256" s="7" t="s">
        <v>503</v>
      </c>
      <c r="J256" s="8" t="s">
        <v>2444</v>
      </c>
      <c r="K256" s="8" t="s">
        <v>2445</v>
      </c>
      <c r="L256" s="8" t="s">
        <v>2446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39880-000</v>
      </c>
      <c r="T256" s="33"/>
      <c r="U256" s="8" t="str">
        <f>VLOOKUP(B256,SAOM!B$2:M1562,12,0)</f>
        <v>(33) 3611-1505</v>
      </c>
      <c r="V256" s="12">
        <v>41016</v>
      </c>
      <c r="W256" s="8" t="s">
        <v>2248</v>
      </c>
      <c r="X256" s="39">
        <v>41016</v>
      </c>
      <c r="Y256" s="41"/>
      <c r="Z256" s="105"/>
      <c r="AA256" s="42">
        <v>41019</v>
      </c>
      <c r="AB256" s="8"/>
      <c r="AC256" s="50" t="s">
        <v>4902</v>
      </c>
    </row>
    <row r="257" spans="1:29" s="61" customFormat="1">
      <c r="A257" s="23">
        <v>955</v>
      </c>
      <c r="B257" s="75" t="s">
        <v>2482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754</v>
      </c>
      <c r="H257" s="7" t="s">
        <v>501</v>
      </c>
      <c r="I257" s="7" t="s">
        <v>503</v>
      </c>
      <c r="J257" s="8" t="s">
        <v>2483</v>
      </c>
      <c r="K257" s="8" t="s">
        <v>2484</v>
      </c>
      <c r="L257" s="8" t="s">
        <v>2485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39130-000</v>
      </c>
      <c r="T257" s="33"/>
      <c r="U257" s="8" t="str">
        <f>VLOOKUP(B257,SAOM!B$2:M1563,12,0)</f>
        <v>(38) 3535-1178</v>
      </c>
      <c r="V257" s="12"/>
      <c r="W257" s="8"/>
      <c r="X257" s="39"/>
      <c r="Y257" s="41"/>
      <c r="Z257" s="105" t="s">
        <v>4586</v>
      </c>
      <c r="AA257" s="42">
        <v>41081</v>
      </c>
      <c r="AB257" s="8"/>
      <c r="AC257" s="50" t="s">
        <v>4902</v>
      </c>
    </row>
    <row r="258" spans="1:29" s="61" customFormat="1">
      <c r="A258" s="43">
        <v>951</v>
      </c>
      <c r="B258" s="75" t="s">
        <v>2513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44" t="s">
        <v>519</v>
      </c>
      <c r="H258" s="7" t="s">
        <v>501</v>
      </c>
      <c r="I258" s="7" t="s">
        <v>503</v>
      </c>
      <c r="J258" s="8" t="s">
        <v>2514</v>
      </c>
      <c r="K258" s="8" t="s">
        <v>2545</v>
      </c>
      <c r="L258" s="8" t="s">
        <v>2546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35530-000</v>
      </c>
      <c r="T258" s="33"/>
      <c r="U258" s="8" t="str">
        <f>VLOOKUP(B258,SAOM!B$2:M1564,12,0)</f>
        <v>(37) 3381-2933</v>
      </c>
      <c r="V258" s="12">
        <v>41003</v>
      </c>
      <c r="W258" s="8" t="s">
        <v>1639</v>
      </c>
      <c r="X258" s="39">
        <v>41003</v>
      </c>
      <c r="Y258" s="41"/>
      <c r="Z258" s="105"/>
      <c r="AA258" s="42">
        <v>41009</v>
      </c>
      <c r="AB258" s="8"/>
      <c r="AC258" s="50" t="s">
        <v>4902</v>
      </c>
    </row>
    <row r="259" spans="1:29" s="61" customFormat="1">
      <c r="A259" s="23">
        <v>949</v>
      </c>
      <c r="B259" s="75" t="s">
        <v>2518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754</v>
      </c>
      <c r="H259" s="7" t="s">
        <v>501</v>
      </c>
      <c r="I259" s="7" t="s">
        <v>503</v>
      </c>
      <c r="J259" s="8" t="s">
        <v>2519</v>
      </c>
      <c r="K259" s="8" t="s">
        <v>2547</v>
      </c>
      <c r="L259" s="8" t="s">
        <v>2548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37440-000</v>
      </c>
      <c r="T259" s="33"/>
      <c r="U259" s="8" t="str">
        <f>VLOOKUP(B259,SAOM!B$2:M1565,12,0)</f>
        <v>(35) 3341-3758</v>
      </c>
      <c r="V259" s="12"/>
      <c r="W259" s="8"/>
      <c r="X259" s="39"/>
      <c r="Y259" s="41"/>
      <c r="Z259" s="105" t="s">
        <v>4465</v>
      </c>
      <c r="AA259" s="42">
        <v>41079</v>
      </c>
      <c r="AB259" s="8"/>
      <c r="AC259" s="50" t="s">
        <v>4902</v>
      </c>
    </row>
    <row r="260" spans="1:29" s="61" customFormat="1">
      <c r="A260" s="23">
        <v>950</v>
      </c>
      <c r="B260" s="75" t="s">
        <v>2523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754</v>
      </c>
      <c r="H260" s="7" t="s">
        <v>501</v>
      </c>
      <c r="I260" s="7" t="s">
        <v>503</v>
      </c>
      <c r="J260" s="8" t="s">
        <v>2524</v>
      </c>
      <c r="K260" s="8" t="s">
        <v>2549</v>
      </c>
      <c r="L260" s="8" t="s">
        <v>2550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37997-000</v>
      </c>
      <c r="T260" s="33"/>
      <c r="U260" s="8" t="str">
        <f>VLOOKUP(B260,SAOM!B$2:M1566,12,0)</f>
        <v>(34) 3353-5311</v>
      </c>
      <c r="V260" s="12"/>
      <c r="W260" s="8"/>
      <c r="X260" s="39"/>
      <c r="Y260" s="41"/>
      <c r="Z260" s="105" t="s">
        <v>2669</v>
      </c>
      <c r="AA260" s="42">
        <v>40972</v>
      </c>
      <c r="AB260" s="8"/>
      <c r="AC260" s="50" t="s">
        <v>4902</v>
      </c>
    </row>
    <row r="261" spans="1:29" s="61" customFormat="1">
      <c r="A261" s="23">
        <v>952</v>
      </c>
      <c r="B261" s="75" t="s">
        <v>2527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44" t="s">
        <v>519</v>
      </c>
      <c r="H261" s="7" t="s">
        <v>501</v>
      </c>
      <c r="I261" s="7" t="s">
        <v>503</v>
      </c>
      <c r="J261" s="8" t="s">
        <v>2528</v>
      </c>
      <c r="K261" s="8" t="s">
        <v>2551</v>
      </c>
      <c r="L261" s="8" t="s">
        <v>2552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36360-000</v>
      </c>
      <c r="T261" s="33"/>
      <c r="U261" s="8" t="str">
        <f>VLOOKUP(B261,SAOM!B$2:M1567,12,0)</f>
        <v>(35) 9878-5142</v>
      </c>
      <c r="V261" s="12">
        <v>41026</v>
      </c>
      <c r="W261" s="8" t="s">
        <v>2455</v>
      </c>
      <c r="X261" s="39">
        <v>41026</v>
      </c>
      <c r="Y261" s="41"/>
      <c r="Z261" s="105"/>
      <c r="AA261" s="42">
        <v>41026</v>
      </c>
      <c r="AB261" s="8"/>
      <c r="AC261" s="50" t="s">
        <v>4902</v>
      </c>
    </row>
    <row r="262" spans="1:29" s="61" customFormat="1">
      <c r="A262" s="23">
        <v>953</v>
      </c>
      <c r="B262" s="75" t="s">
        <v>2532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44" t="s">
        <v>754</v>
      </c>
      <c r="H262" s="7" t="s">
        <v>501</v>
      </c>
      <c r="I262" s="7" t="s">
        <v>503</v>
      </c>
      <c r="J262" s="8" t="s">
        <v>4832</v>
      </c>
      <c r="K262" s="8" t="s">
        <v>2553</v>
      </c>
      <c r="L262" s="8" t="s">
        <v>2554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36947-000</v>
      </c>
      <c r="T262" s="33"/>
      <c r="U262" s="8" t="str">
        <f>VLOOKUP(B262,SAOM!B$2:M1568,12,0)</f>
        <v>(33) 3317-1106</v>
      </c>
      <c r="V262" s="12"/>
      <c r="W262" s="8"/>
      <c r="X262" s="39"/>
      <c r="Y262" s="41"/>
      <c r="Z262" s="105" t="s">
        <v>4831</v>
      </c>
      <c r="AA262" s="42">
        <v>41087</v>
      </c>
      <c r="AB262" s="8"/>
      <c r="AC262" s="50" t="s">
        <v>4902</v>
      </c>
    </row>
    <row r="263" spans="1:29" s="61" customFormat="1">
      <c r="A263" s="43">
        <v>954</v>
      </c>
      <c r="B263" s="75" t="s">
        <v>2543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44" t="s">
        <v>519</v>
      </c>
      <c r="H263" s="7" t="s">
        <v>501</v>
      </c>
      <c r="I263" s="7" t="s">
        <v>503</v>
      </c>
      <c r="J263" s="8" t="s">
        <v>2536</v>
      </c>
      <c r="K263" s="8" t="s">
        <v>2555</v>
      </c>
      <c r="L263" s="8" t="s">
        <v>2556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37670-000</v>
      </c>
      <c r="T263" s="33"/>
      <c r="U263" s="8" t="str">
        <f>VLOOKUP(B263,SAOM!B$2:M1569,12,0)</f>
        <v>(35) 9938-8818</v>
      </c>
      <c r="V263" s="12">
        <v>41024</v>
      </c>
      <c r="W263" s="8" t="s">
        <v>1971</v>
      </c>
      <c r="X263" s="39">
        <v>41024</v>
      </c>
      <c r="Y263" s="41"/>
      <c r="Z263" s="105"/>
      <c r="AA263" s="42">
        <v>41024</v>
      </c>
      <c r="AB263" s="8"/>
      <c r="AC263" s="50" t="s">
        <v>4902</v>
      </c>
    </row>
    <row r="264" spans="1:29" s="61" customFormat="1">
      <c r="A264" s="43">
        <v>956</v>
      </c>
      <c r="B264" s="75" t="s">
        <v>2544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44" t="s">
        <v>519</v>
      </c>
      <c r="H264" s="7" t="s">
        <v>501</v>
      </c>
      <c r="I264" s="7" t="s">
        <v>503</v>
      </c>
      <c r="J264" s="8" t="s">
        <v>2750</v>
      </c>
      <c r="K264" s="8" t="s">
        <v>2557</v>
      </c>
      <c r="L264" s="8" t="s">
        <v>2558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39912-000</v>
      </c>
      <c r="T264" s="33"/>
      <c r="U264" s="8" t="str">
        <f>VLOOKUP(B264,SAOM!B$2:M1570,12,0)</f>
        <v>(33) 8814-9002</v>
      </c>
      <c r="V264" s="12">
        <v>41023</v>
      </c>
      <c r="W264" s="8" t="s">
        <v>2248</v>
      </c>
      <c r="X264" s="39">
        <v>41023</v>
      </c>
      <c r="Y264" s="41"/>
      <c r="Z264" s="105"/>
      <c r="AA264" s="42">
        <v>41023</v>
      </c>
      <c r="AB264" s="8"/>
      <c r="AC264" s="50" t="s">
        <v>4902</v>
      </c>
    </row>
    <row r="265" spans="1:29" s="61" customFormat="1">
      <c r="A265" s="43">
        <v>3231</v>
      </c>
      <c r="B265" s="75" t="s">
        <v>2647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44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33045-090</v>
      </c>
      <c r="T265" s="33"/>
      <c r="U265" s="8" t="str">
        <f>VLOOKUP(B265,SAOM!B$2:M1571,12,0)</f>
        <v>31 3641-5320</v>
      </c>
      <c r="V265" s="12">
        <v>41011</v>
      </c>
      <c r="W265" s="8" t="s">
        <v>2322</v>
      </c>
      <c r="X265" s="39">
        <v>41011</v>
      </c>
      <c r="Y265" s="41"/>
      <c r="Z265" s="105"/>
      <c r="AA265" s="42">
        <v>41011</v>
      </c>
      <c r="AB265" s="8" t="s">
        <v>4087</v>
      </c>
      <c r="AC265" s="50" t="s">
        <v>4902</v>
      </c>
    </row>
    <row r="266" spans="1:29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44" t="s">
        <v>519</v>
      </c>
      <c r="H266" s="7" t="s">
        <v>501</v>
      </c>
      <c r="I266" s="7" t="s">
        <v>503</v>
      </c>
      <c r="J266" s="8" t="s">
        <v>2939</v>
      </c>
      <c r="K266" s="8" t="s">
        <v>3039</v>
      </c>
      <c r="L266" s="8" t="s">
        <v>3040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39850-000</v>
      </c>
      <c r="T266" s="33"/>
      <c r="U266" s="8" t="str">
        <f>VLOOKUP(B266,SAOM!B$2:M1635,12,0)</f>
        <v>33 3526-1155</v>
      </c>
      <c r="V266" s="12">
        <v>41040</v>
      </c>
      <c r="W266" s="8" t="s">
        <v>2248</v>
      </c>
      <c r="X266" s="39">
        <v>41040</v>
      </c>
      <c r="Y266" s="41"/>
      <c r="Z266" s="105"/>
      <c r="AA266" s="42">
        <v>41040</v>
      </c>
      <c r="AB266" s="8"/>
      <c r="AC266" s="50" t="s">
        <v>4902</v>
      </c>
    </row>
    <row r="267" spans="1:29" s="61" customFormat="1">
      <c r="A267" s="43">
        <v>3233</v>
      </c>
      <c r="B267" s="75" t="s">
        <v>2649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44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33115-340</v>
      </c>
      <c r="T267" s="33"/>
      <c r="U267" s="8" t="str">
        <f>VLOOKUP(B267,SAOM!B$2:M1573,12,0)</f>
        <v>031 3634-3500</v>
      </c>
      <c r="V267" s="12">
        <v>41016</v>
      </c>
      <c r="W267" s="8" t="s">
        <v>4089</v>
      </c>
      <c r="X267" s="39">
        <v>41016</v>
      </c>
      <c r="Y267" s="41"/>
      <c r="Z267" s="105"/>
      <c r="AA267" s="42">
        <v>41019</v>
      </c>
      <c r="AB267" s="8"/>
      <c r="AC267" s="50" t="s">
        <v>4902</v>
      </c>
    </row>
    <row r="268" spans="1:29" s="61" customFormat="1">
      <c r="A268" s="23">
        <v>3234</v>
      </c>
      <c r="B268" s="75" t="s">
        <v>2650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44" t="s">
        <v>766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33070-070</v>
      </c>
      <c r="T268" s="33"/>
      <c r="U268" s="8" t="str">
        <f>VLOOKUP(B268,SAOM!B$2:M1574,12,0)</f>
        <v>031 3691-2552</v>
      </c>
      <c r="V268" s="12"/>
      <c r="W268" s="8"/>
      <c r="X268" s="39"/>
      <c r="Y268" s="41"/>
      <c r="Z268" s="105" t="s">
        <v>3073</v>
      </c>
      <c r="AA268" s="42">
        <v>41023</v>
      </c>
      <c r="AB268" s="8"/>
      <c r="AC268" s="50" t="s">
        <v>4902</v>
      </c>
    </row>
    <row r="269" spans="1:29" s="61" customFormat="1">
      <c r="A269" s="43">
        <v>3236</v>
      </c>
      <c r="B269" s="75" t="s">
        <v>2651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44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33105-460</v>
      </c>
      <c r="T269" s="33"/>
      <c r="U269" s="8" t="str">
        <f>VLOOKUP(B269,SAOM!B$2:M1575,12,0)</f>
        <v>31 3634-2135</v>
      </c>
      <c r="V269" s="12">
        <v>41012</v>
      </c>
      <c r="W269" s="8" t="s">
        <v>2455</v>
      </c>
      <c r="X269" s="39">
        <v>41012</v>
      </c>
      <c r="Y269" s="41"/>
      <c r="Z269" s="105"/>
      <c r="AA269" s="42">
        <v>41015</v>
      </c>
      <c r="AB269" s="8"/>
      <c r="AC269" s="50" t="s">
        <v>4902</v>
      </c>
    </row>
    <row r="270" spans="1:29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44" t="s">
        <v>519</v>
      </c>
      <c r="H270" s="7" t="s">
        <v>686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33025-280</v>
      </c>
      <c r="T270" s="33"/>
      <c r="U270" s="8" t="str">
        <f>VLOOKUP(B270,SAOM!B$2:M1576,12,0)</f>
        <v>31 3641-5239</v>
      </c>
      <c r="V270" s="12">
        <v>41018</v>
      </c>
      <c r="W270" s="8" t="s">
        <v>965</v>
      </c>
      <c r="X270" s="39">
        <v>41019</v>
      </c>
      <c r="Y270" s="41"/>
      <c r="Z270" s="105"/>
      <c r="AA270" s="42">
        <v>41019</v>
      </c>
      <c r="AB270" s="8"/>
      <c r="AC270" s="50" t="s">
        <v>4902</v>
      </c>
    </row>
    <row r="271" spans="1:29" s="61" customFormat="1">
      <c r="A271" s="43">
        <v>3238</v>
      </c>
      <c r="B271" s="75" t="s">
        <v>2652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44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33145-160</v>
      </c>
      <c r="T271" s="33"/>
      <c r="U271" s="8" t="str">
        <f>VLOOKUP(B271,SAOM!B$2:M1577,12,0)</f>
        <v>31 3636-3103</v>
      </c>
      <c r="V271" s="12">
        <v>41019</v>
      </c>
      <c r="W271" s="8" t="s">
        <v>1742</v>
      </c>
      <c r="X271" s="39">
        <v>41019</v>
      </c>
      <c r="Y271" s="41"/>
      <c r="Z271" s="105"/>
      <c r="AA271" s="42">
        <v>41022</v>
      </c>
      <c r="AB271" s="8"/>
      <c r="AC271" s="50" t="s">
        <v>4902</v>
      </c>
    </row>
    <row r="272" spans="1:29" s="61" customFormat="1">
      <c r="A272" s="23">
        <v>3239</v>
      </c>
      <c r="B272" s="75" t="s">
        <v>2653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44" t="s">
        <v>766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33170-350</v>
      </c>
      <c r="T272" s="33"/>
      <c r="U272" s="8" t="str">
        <f>VLOOKUP(B272,SAOM!B$2:M1578,12,0)</f>
        <v>31 3634-0252</v>
      </c>
      <c r="V272" s="12"/>
      <c r="W272" s="8"/>
      <c r="X272" s="39"/>
      <c r="Y272" s="41"/>
      <c r="Z272" s="105" t="s">
        <v>2819</v>
      </c>
      <c r="AA272" s="42"/>
      <c r="AB272" s="8"/>
      <c r="AC272" s="50" t="s">
        <v>4902</v>
      </c>
    </row>
    <row r="273" spans="1:29" s="61" customFormat="1">
      <c r="A273" s="43">
        <v>3240</v>
      </c>
      <c r="B273" s="75" t="s">
        <v>2654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44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33045-270</v>
      </c>
      <c r="T273" s="33"/>
      <c r="U273" s="8" t="str">
        <f>VLOOKUP(B273,SAOM!B$2:M1579,12,0)</f>
        <v>31 3641-5229</v>
      </c>
      <c r="V273" s="12">
        <v>41017</v>
      </c>
      <c r="W273" s="8" t="s">
        <v>1742</v>
      </c>
      <c r="X273" s="39">
        <v>41017</v>
      </c>
      <c r="Y273" s="41"/>
      <c r="Z273" s="105"/>
      <c r="AA273" s="42">
        <v>41019</v>
      </c>
      <c r="AB273" s="8"/>
      <c r="AC273" s="50" t="s">
        <v>4902</v>
      </c>
    </row>
    <row r="274" spans="1:29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44" t="s">
        <v>766</v>
      </c>
      <c r="H274" s="7" t="s">
        <v>686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33020-020</v>
      </c>
      <c r="T274" s="33"/>
      <c r="U274" s="8" t="str">
        <f>VLOOKUP(B274,SAOM!B$2:M1580,12,0)</f>
        <v>31 3649-6865</v>
      </c>
      <c r="V274" s="12"/>
      <c r="W274" s="8"/>
      <c r="X274" s="39"/>
      <c r="Y274" s="41"/>
      <c r="Z274" s="105" t="s">
        <v>3288</v>
      </c>
      <c r="AA274" s="42">
        <v>41039</v>
      </c>
      <c r="AB274" s="8"/>
      <c r="AC274" s="50" t="s">
        <v>4902</v>
      </c>
    </row>
    <row r="275" spans="1:29" s="61" customFormat="1">
      <c r="A275" s="43">
        <v>3242</v>
      </c>
      <c r="B275" s="75" t="s">
        <v>2655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44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33120-170</v>
      </c>
      <c r="T275" s="33"/>
      <c r="U275" s="8" t="str">
        <f>VLOOKUP(B275,SAOM!B$2:M1581,12,0)</f>
        <v>31 3636-2354</v>
      </c>
      <c r="V275" s="12">
        <v>41015</v>
      </c>
      <c r="W275" s="8" t="s">
        <v>1742</v>
      </c>
      <c r="X275" s="39">
        <v>41015</v>
      </c>
      <c r="Y275" s="41"/>
      <c r="Z275" s="105"/>
      <c r="AA275" s="42">
        <v>41019</v>
      </c>
      <c r="AB275" s="8"/>
      <c r="AC275" s="50" t="s">
        <v>4902</v>
      </c>
    </row>
    <row r="276" spans="1:29" s="61" customFormat="1">
      <c r="A276" s="43">
        <v>3243</v>
      </c>
      <c r="B276" s="75" t="s">
        <v>2656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44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33115-560</v>
      </c>
      <c r="T276" s="33"/>
      <c r="U276" s="8" t="str">
        <f>VLOOKUP(B276,SAOM!B$2:M1582,12,0)</f>
        <v>31 3636-2351</v>
      </c>
      <c r="V276" s="12">
        <v>41018</v>
      </c>
      <c r="W276" s="8" t="s">
        <v>1578</v>
      </c>
      <c r="X276" s="39">
        <v>41018</v>
      </c>
      <c r="Y276" s="41"/>
      <c r="Z276" s="105" t="s">
        <v>2818</v>
      </c>
      <c r="AA276" s="42">
        <v>41019</v>
      </c>
      <c r="AB276" s="8"/>
      <c r="AC276" s="50" t="s">
        <v>4902</v>
      </c>
    </row>
    <row r="277" spans="1:29" s="61" customFormat="1">
      <c r="A277" s="43">
        <v>3244</v>
      </c>
      <c r="B277" s="75" t="s">
        <v>2657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44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33115-090</v>
      </c>
      <c r="T277" s="33"/>
      <c r="U277" s="8" t="str">
        <f>VLOOKUP(B277,SAOM!B$2:M1583,12,0)</f>
        <v>31 3634-2449</v>
      </c>
      <c r="V277" s="12">
        <v>41012</v>
      </c>
      <c r="W277" s="8" t="s">
        <v>4089</v>
      </c>
      <c r="X277" s="39">
        <v>41012</v>
      </c>
      <c r="Y277" s="41"/>
      <c r="Z277" s="105"/>
      <c r="AA277" s="42">
        <v>41012</v>
      </c>
      <c r="AB277" s="8"/>
      <c r="AC277" s="50" t="s">
        <v>4902</v>
      </c>
    </row>
    <row r="278" spans="1:29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44" t="s">
        <v>519</v>
      </c>
      <c r="H278" s="7" t="s">
        <v>501</v>
      </c>
      <c r="I278" s="7" t="s">
        <v>503</v>
      </c>
      <c r="J278" s="8" t="s">
        <v>2939</v>
      </c>
      <c r="K278" s="8" t="s">
        <v>3039</v>
      </c>
      <c r="L278" s="8" t="s">
        <v>3040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39850-000</v>
      </c>
      <c r="T278" s="33"/>
      <c r="U278" s="8" t="str">
        <f>VLOOKUP(B278,SAOM!B$2:M1636,12,0)</f>
        <v>33 3526-1155</v>
      </c>
      <c r="V278" s="12">
        <v>41039</v>
      </c>
      <c r="W278" s="8" t="s">
        <v>2248</v>
      </c>
      <c r="X278" s="39">
        <v>41039</v>
      </c>
      <c r="Y278" s="41"/>
      <c r="Z278" s="105" t="s">
        <v>3220</v>
      </c>
      <c r="AA278" s="42">
        <v>41039</v>
      </c>
      <c r="AB278" s="8"/>
      <c r="AC278" s="50" t="s">
        <v>4902</v>
      </c>
    </row>
    <row r="279" spans="1:29" s="61" customFormat="1">
      <c r="A279" s="43">
        <v>3246</v>
      </c>
      <c r="B279" s="75" t="s">
        <v>2658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44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33030-510</v>
      </c>
      <c r="T279" s="33"/>
      <c r="U279" s="8" t="str">
        <f>VLOOKUP(B279,SAOM!B$2:M1585,12,0)</f>
        <v>31 3642-1008</v>
      </c>
      <c r="V279" s="12">
        <v>41016</v>
      </c>
      <c r="W279" s="8" t="s">
        <v>2455</v>
      </c>
      <c r="X279" s="39">
        <v>41016</v>
      </c>
      <c r="Y279" s="41"/>
      <c r="Z279" s="105"/>
      <c r="AA279" s="42">
        <v>41019</v>
      </c>
      <c r="AB279" s="8"/>
      <c r="AC279" s="50" t="s">
        <v>4902</v>
      </c>
    </row>
    <row r="280" spans="1:29" s="50" customFormat="1">
      <c r="A280" s="43">
        <v>3247</v>
      </c>
      <c r="B280" s="75" t="s">
        <v>2659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44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33145-360</v>
      </c>
      <c r="T280" s="33"/>
      <c r="U280" s="8" t="str">
        <f>VLOOKUP(B280,SAOM!B$2:M1586,12,0)</f>
        <v>31 3634-9409</v>
      </c>
      <c r="V280" s="12">
        <v>41023</v>
      </c>
      <c r="W280" s="8" t="s">
        <v>1742</v>
      </c>
      <c r="X280" s="39">
        <v>41023</v>
      </c>
      <c r="Y280" s="41"/>
      <c r="Z280" s="105" t="s">
        <v>2818</v>
      </c>
      <c r="AA280" s="42">
        <v>41023</v>
      </c>
      <c r="AB280" s="45"/>
      <c r="AC280" s="50" t="s">
        <v>4902</v>
      </c>
    </row>
    <row r="281" spans="1:29" s="61" customFormat="1">
      <c r="A281" s="43">
        <v>3248</v>
      </c>
      <c r="B281" s="75" t="s">
        <v>2660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44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33140-180</v>
      </c>
      <c r="T281" s="33"/>
      <c r="U281" s="8" t="str">
        <f>VLOOKUP(B281,SAOM!B$2:M1587,12,0)</f>
        <v>31 3637-2446</v>
      </c>
      <c r="V281" s="12">
        <v>41023</v>
      </c>
      <c r="W281" s="8" t="s">
        <v>2322</v>
      </c>
      <c r="X281" s="39">
        <v>41023</v>
      </c>
      <c r="Y281" s="41"/>
      <c r="Z281" s="105"/>
      <c r="AA281" s="42">
        <v>41023</v>
      </c>
      <c r="AB281" s="8"/>
      <c r="AC281" s="50" t="s">
        <v>4902</v>
      </c>
    </row>
    <row r="282" spans="1:29" s="61" customFormat="1">
      <c r="A282" s="43">
        <v>3249</v>
      </c>
      <c r="B282" s="77" t="s">
        <v>2661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7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33055-000</v>
      </c>
      <c r="T282" s="48"/>
      <c r="U282" s="45" t="str">
        <f>VLOOKUP(B282,SAOM!B$2:M1588,12,0)</f>
        <v>31 3641-9110</v>
      </c>
      <c r="V282" s="47">
        <v>41023</v>
      </c>
      <c r="W282" s="8" t="s">
        <v>1639</v>
      </c>
      <c r="X282" s="49">
        <v>41023</v>
      </c>
      <c r="Y282" s="66"/>
      <c r="Z282" s="104"/>
      <c r="AA282" s="67">
        <v>41023</v>
      </c>
      <c r="AB282" s="8" t="s">
        <v>4025</v>
      </c>
      <c r="AC282" s="50" t="s">
        <v>4902</v>
      </c>
    </row>
    <row r="283" spans="1:29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44" t="s">
        <v>766</v>
      </c>
      <c r="H283" s="7" t="s">
        <v>686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33040-130</v>
      </c>
      <c r="T283" s="33"/>
      <c r="U283" s="8" t="str">
        <f>VLOOKUP(B283,SAOM!B$2:M1589,12,0)</f>
        <v>31 3641-4386</v>
      </c>
      <c r="V283" s="12"/>
      <c r="W283" s="8"/>
      <c r="X283" s="39"/>
      <c r="Y283" s="41"/>
      <c r="Z283" s="105" t="s">
        <v>3289</v>
      </c>
      <c r="AA283" s="42">
        <v>41039</v>
      </c>
      <c r="AB283" s="8"/>
      <c r="AC283" s="50" t="s">
        <v>4902</v>
      </c>
    </row>
    <row r="284" spans="1:29" s="50" customFormat="1">
      <c r="A284" s="43">
        <v>3252</v>
      </c>
      <c r="B284" s="75" t="s">
        <v>2662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44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33010-360</v>
      </c>
      <c r="T284" s="33"/>
      <c r="U284" s="8" t="str">
        <f>VLOOKUP(B284,SAOM!B$2:M1590,12,0)</f>
        <v>31 3641-5325</v>
      </c>
      <c r="V284" s="12">
        <v>41012</v>
      </c>
      <c r="W284" s="8" t="s">
        <v>1639</v>
      </c>
      <c r="X284" s="39">
        <v>41012</v>
      </c>
      <c r="Y284" s="41"/>
      <c r="Z284" s="105"/>
      <c r="AA284" s="42">
        <v>40985</v>
      </c>
      <c r="AB284" s="45"/>
      <c r="AC284" s="50" t="s">
        <v>4902</v>
      </c>
    </row>
    <row r="285" spans="1:29" s="61" customFormat="1">
      <c r="A285" s="43">
        <v>3253</v>
      </c>
      <c r="B285" s="75" t="s">
        <v>2663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44" t="s">
        <v>766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33110-580</v>
      </c>
      <c r="T285" s="33"/>
      <c r="U285" s="8" t="str">
        <f>VLOOKUP(B285,SAOM!B$2:M1591,12,0)</f>
        <v>31 3637-4573</v>
      </c>
      <c r="V285" s="12"/>
      <c r="W285" s="8"/>
      <c r="X285" s="39"/>
      <c r="Y285" s="41"/>
      <c r="Z285" s="105" t="s">
        <v>2820</v>
      </c>
      <c r="AA285" s="42"/>
      <c r="AB285" s="8"/>
      <c r="AC285" s="50" t="s">
        <v>4902</v>
      </c>
    </row>
    <row r="286" spans="1:29" s="61" customFormat="1">
      <c r="A286" s="43">
        <v>3254</v>
      </c>
      <c r="B286" s="77" t="s">
        <v>2664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7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33140-660</v>
      </c>
      <c r="T286" s="48"/>
      <c r="U286" s="45" t="str">
        <f>VLOOKUP(B286,SAOM!B$2:M1592,12,0)</f>
        <v>31 3636-4522</v>
      </c>
      <c r="V286" s="47">
        <v>41025</v>
      </c>
      <c r="W286" s="8" t="s">
        <v>2322</v>
      </c>
      <c r="X286" s="49">
        <v>41025</v>
      </c>
      <c r="Y286" s="66"/>
      <c r="Z286" s="104"/>
      <c r="AA286" s="67">
        <v>41025</v>
      </c>
      <c r="AB286" s="8"/>
      <c r="AC286" s="50" t="s">
        <v>4902</v>
      </c>
    </row>
    <row r="287" spans="1:29" s="61" customFormat="1">
      <c r="A287" s="43">
        <v>3251</v>
      </c>
      <c r="B287" s="75" t="s">
        <v>2665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44" t="s">
        <v>766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33130-080</v>
      </c>
      <c r="T287" s="33"/>
      <c r="U287" s="8" t="str">
        <f>VLOOKUP(B287,SAOM!B$2:M1593,12,0)</f>
        <v>31 3634-5334</v>
      </c>
      <c r="V287" s="12"/>
      <c r="W287" s="8"/>
      <c r="X287" s="39"/>
      <c r="Y287" s="41"/>
      <c r="Z287" s="105" t="s">
        <v>2913</v>
      </c>
      <c r="AA287" s="42">
        <v>41019</v>
      </c>
      <c r="AB287" s="8"/>
      <c r="AC287" s="50" t="s">
        <v>4902</v>
      </c>
    </row>
    <row r="288" spans="1:29" s="61" customFormat="1">
      <c r="A288" s="43">
        <v>3255</v>
      </c>
      <c r="B288" s="75" t="s">
        <v>2666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44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33125-110</v>
      </c>
      <c r="T288" s="33"/>
      <c r="U288" s="8" t="str">
        <f>VLOOKUP(B288,SAOM!B$2:M1594,12,0)</f>
        <v>31 3637-3393</v>
      </c>
      <c r="V288" s="12">
        <v>41022</v>
      </c>
      <c r="W288" s="8" t="s">
        <v>1639</v>
      </c>
      <c r="X288" s="39">
        <v>41023</v>
      </c>
      <c r="Y288" s="41"/>
      <c r="Z288" s="105"/>
      <c r="AA288" s="42">
        <v>41023</v>
      </c>
      <c r="AB288" s="8"/>
      <c r="AC288" s="50" t="s">
        <v>4902</v>
      </c>
    </row>
    <row r="289" spans="1:29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44" t="s">
        <v>519</v>
      </c>
      <c r="H289" s="7" t="s">
        <v>501</v>
      </c>
      <c r="I289" s="7" t="s">
        <v>503</v>
      </c>
      <c r="J289" s="8" t="s">
        <v>3393</v>
      </c>
      <c r="K289" s="8" t="s">
        <v>3437</v>
      </c>
      <c r="L289" s="8" t="s">
        <v>3438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36212-000</v>
      </c>
      <c r="T289" s="33"/>
      <c r="U289" s="8" t="str">
        <f>VLOOKUP(B289,SAOM!B$2:M1706,12,0)</f>
        <v>32 3351-1813</v>
      </c>
      <c r="V289" s="12">
        <v>41053</v>
      </c>
      <c r="W289" s="8" t="s">
        <v>2912</v>
      </c>
      <c r="X289" s="39">
        <v>41054</v>
      </c>
      <c r="Y289" s="41"/>
      <c r="Z289" s="105" t="s">
        <v>3810</v>
      </c>
      <c r="AA289" s="42">
        <v>41054</v>
      </c>
      <c r="AB289" s="8" t="s">
        <v>4016</v>
      </c>
      <c r="AC289" s="50" t="s">
        <v>4902</v>
      </c>
    </row>
    <row r="290" spans="1:29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44" t="s">
        <v>519</v>
      </c>
      <c r="H290" s="7" t="s">
        <v>501</v>
      </c>
      <c r="I290" s="7" t="s">
        <v>503</v>
      </c>
      <c r="J290" s="8" t="s">
        <v>3393</v>
      </c>
      <c r="K290" s="8" t="s">
        <v>3437</v>
      </c>
      <c r="L290" s="8" t="s">
        <v>3438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36212-000</v>
      </c>
      <c r="T290" s="33"/>
      <c r="U290" s="8" t="str">
        <f>VLOOKUP(B290,SAOM!B$2:M1708,12,0)</f>
        <v>32 3351-1789</v>
      </c>
      <c r="V290" s="12">
        <v>41057</v>
      </c>
      <c r="W290" s="8" t="s">
        <v>2912</v>
      </c>
      <c r="X290" s="39">
        <v>41057</v>
      </c>
      <c r="Y290" s="41"/>
      <c r="Z290" s="105"/>
      <c r="AA290" s="42">
        <v>41057</v>
      </c>
      <c r="AB290" s="45" t="s">
        <v>4017</v>
      </c>
      <c r="AC290" s="50" t="s">
        <v>4902</v>
      </c>
    </row>
    <row r="291" spans="1:29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44" t="s">
        <v>519</v>
      </c>
      <c r="H291" s="7" t="s">
        <v>501</v>
      </c>
      <c r="I291" s="7" t="s">
        <v>503</v>
      </c>
      <c r="J291" s="8" t="s">
        <v>2683</v>
      </c>
      <c r="K291" s="8" t="s">
        <v>2709</v>
      </c>
      <c r="L291" s="8" t="s">
        <v>2710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36513-000</v>
      </c>
      <c r="T291" s="33"/>
      <c r="U291" s="8" t="str">
        <f>VLOOKUP(B291,SAOM!B$2:M1597,12,0)</f>
        <v>32 3576-1472</v>
      </c>
      <c r="V291" s="12">
        <v>41015</v>
      </c>
      <c r="W291" s="8" t="s">
        <v>1971</v>
      </c>
      <c r="X291" s="39">
        <v>41015</v>
      </c>
      <c r="Y291" s="41"/>
      <c r="Z291" s="105"/>
      <c r="AA291" s="42">
        <v>41019</v>
      </c>
      <c r="AB291" s="8"/>
      <c r="AC291" s="50" t="s">
        <v>4902</v>
      </c>
    </row>
    <row r="292" spans="1:29" s="61" customFormat="1" ht="16.5" customHeigh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754</v>
      </c>
      <c r="H292" s="7" t="s">
        <v>501</v>
      </c>
      <c r="I292" s="7" t="s">
        <v>503</v>
      </c>
      <c r="J292" s="8" t="s">
        <v>2687</v>
      </c>
      <c r="K292" s="8" t="s">
        <v>2711</v>
      </c>
      <c r="L292" s="8" t="s">
        <v>2712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35130-000</v>
      </c>
      <c r="T292" s="33"/>
      <c r="U292" s="8" t="str">
        <f>VLOOKUP(B292,SAOM!B$2:M1598,12,0)</f>
        <v>33 3234-1444</v>
      </c>
      <c r="V292" s="12"/>
      <c r="W292" s="8"/>
      <c r="X292" s="39"/>
      <c r="Y292" s="41"/>
      <c r="Z292" s="105" t="s">
        <v>4519</v>
      </c>
      <c r="AA292" s="42">
        <v>41078</v>
      </c>
      <c r="AB292" s="8"/>
      <c r="AC292" s="50" t="s">
        <v>4902</v>
      </c>
    </row>
    <row r="293" spans="1:29" s="61" customFormat="1" ht="16.5" customHeigh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41095</v>
      </c>
      <c r="G293" s="44" t="s">
        <v>754</v>
      </c>
      <c r="H293" s="7" t="s">
        <v>501</v>
      </c>
      <c r="I293" s="7" t="s">
        <v>503</v>
      </c>
      <c r="J293" s="8" t="s">
        <v>2691</v>
      </c>
      <c r="K293" s="8" t="s">
        <v>2713</v>
      </c>
      <c r="L293" s="8" t="s">
        <v>2714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36555-000</v>
      </c>
      <c r="T293" s="33"/>
      <c r="U293" s="8" t="str">
        <f>VLOOKUP(B293,SAOM!B$2:M1599,12,0)</f>
        <v>(32) 35541565</v>
      </c>
      <c r="V293" s="12"/>
      <c r="W293" s="8"/>
      <c r="X293" s="39"/>
      <c r="Y293" s="41"/>
      <c r="Z293" s="132" t="s">
        <v>5637</v>
      </c>
      <c r="AA293" s="42">
        <v>41096</v>
      </c>
      <c r="AB293" s="8"/>
      <c r="AC293" s="50" t="s">
        <v>4902</v>
      </c>
    </row>
    <row r="294" spans="1:29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754</v>
      </c>
      <c r="H294" s="7" t="s">
        <v>501</v>
      </c>
      <c r="I294" s="7" t="s">
        <v>503</v>
      </c>
      <c r="J294" s="8" t="s">
        <v>2693</v>
      </c>
      <c r="K294" s="8" t="s">
        <v>2715</v>
      </c>
      <c r="L294" s="8" t="s">
        <v>2716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37542-000</v>
      </c>
      <c r="T294" s="33"/>
      <c r="U294" s="8" t="str">
        <f>VLOOKUP(B294,SAOM!B$2:M1600,12,0)</f>
        <v>35 3462-1065</v>
      </c>
      <c r="V294" s="12"/>
      <c r="W294" s="8"/>
      <c r="X294" s="39"/>
      <c r="Y294" s="41"/>
      <c r="Z294" s="105" t="s">
        <v>4585</v>
      </c>
      <c r="AA294" s="42">
        <v>41081</v>
      </c>
      <c r="AB294" s="8"/>
      <c r="AC294" s="50" t="s">
        <v>4902</v>
      </c>
    </row>
    <row r="295" spans="1:29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44" t="s">
        <v>519</v>
      </c>
      <c r="H295" s="7" t="s">
        <v>501</v>
      </c>
      <c r="I295" s="7" t="s">
        <v>503</v>
      </c>
      <c r="J295" s="8" t="s">
        <v>2696</v>
      </c>
      <c r="K295" s="8" t="s">
        <v>2717</v>
      </c>
      <c r="L295" s="8" t="s">
        <v>2718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35613-000</v>
      </c>
      <c r="T295" s="33"/>
      <c r="U295" s="8" t="str">
        <f>VLOOKUP(B295,SAOM!B$2:M1601,12,0)</f>
        <v>37 3553-1220</v>
      </c>
      <c r="V295" s="12">
        <v>41026</v>
      </c>
      <c r="W295" s="8" t="s">
        <v>1639</v>
      </c>
      <c r="X295" s="39">
        <v>41026</v>
      </c>
      <c r="Y295" s="41"/>
      <c r="Z295" s="105"/>
      <c r="AA295" s="42">
        <v>41026</v>
      </c>
      <c r="AB295" s="8"/>
      <c r="AC295" s="50" t="s">
        <v>4902</v>
      </c>
    </row>
    <row r="296" spans="1:29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44" t="s">
        <v>519</v>
      </c>
      <c r="H296" s="7" t="s">
        <v>501</v>
      </c>
      <c r="I296" s="7" t="s">
        <v>503</v>
      </c>
      <c r="J296" s="8" t="s">
        <v>2700</v>
      </c>
      <c r="K296" s="8" t="s">
        <v>2719</v>
      </c>
      <c r="L296" s="8" t="s">
        <v>2720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36793-000</v>
      </c>
      <c r="T296" s="33"/>
      <c r="U296" s="8" t="str">
        <f>VLOOKUP(B296,SAOM!B$2:M1602,12,0)</f>
        <v>32 3426-7127</v>
      </c>
      <c r="V296" s="12">
        <v>41018</v>
      </c>
      <c r="W296" s="8" t="s">
        <v>2912</v>
      </c>
      <c r="X296" s="39">
        <v>41018</v>
      </c>
      <c r="Y296" s="41"/>
      <c r="Z296" s="105"/>
      <c r="AA296" s="42">
        <v>41019</v>
      </c>
      <c r="AB296" s="8"/>
      <c r="AC296" s="50" t="s">
        <v>4902</v>
      </c>
    </row>
    <row r="297" spans="1:29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44" t="s">
        <v>519</v>
      </c>
      <c r="H297" s="7" t="s">
        <v>501</v>
      </c>
      <c r="I297" s="7" t="s">
        <v>503</v>
      </c>
      <c r="J297" s="8" t="s">
        <v>2700</v>
      </c>
      <c r="K297" s="8" t="s">
        <v>2719</v>
      </c>
      <c r="L297" s="8" t="s">
        <v>2720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36793-000</v>
      </c>
      <c r="T297" s="33"/>
      <c r="U297" s="8" t="str">
        <f>VLOOKUP(B297,SAOM!B$2:M1603,12,0)</f>
        <v>32 3426-7127</v>
      </c>
      <c r="V297" s="12">
        <v>41017</v>
      </c>
      <c r="W297" s="8" t="s">
        <v>1971</v>
      </c>
      <c r="X297" s="39">
        <v>41017</v>
      </c>
      <c r="Y297" s="41"/>
      <c r="Z297" s="105"/>
      <c r="AA297" s="42">
        <v>41019</v>
      </c>
      <c r="AB297" s="8"/>
      <c r="AC297" s="50" t="s">
        <v>4902</v>
      </c>
    </row>
    <row r="298" spans="1:29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44" t="s">
        <v>519</v>
      </c>
      <c r="H298" s="7" t="s">
        <v>501</v>
      </c>
      <c r="I298" s="7" t="s">
        <v>503</v>
      </c>
      <c r="J298" s="8" t="s">
        <v>2705</v>
      </c>
      <c r="K298" s="8" t="s">
        <v>2721</v>
      </c>
      <c r="L298" s="8" t="s">
        <v>2722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37474-000</v>
      </c>
      <c r="T298" s="33"/>
      <c r="U298" s="8" t="str">
        <f>VLOOKUP(B298,SAOM!B$2:M1604,12,0)</f>
        <v>35 3375-1130</v>
      </c>
      <c r="V298" s="12">
        <v>41023</v>
      </c>
      <c r="W298" s="8" t="s">
        <v>1971</v>
      </c>
      <c r="X298" s="39">
        <v>41023</v>
      </c>
      <c r="Y298" s="41"/>
      <c r="Z298" s="105"/>
      <c r="AA298" s="42">
        <v>41023</v>
      </c>
      <c r="AB298" s="8"/>
      <c r="AC298" s="50" t="s">
        <v>4902</v>
      </c>
    </row>
    <row r="299" spans="1:29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754</v>
      </c>
      <c r="H299" s="7" t="s">
        <v>501</v>
      </c>
      <c r="I299" s="7" t="s">
        <v>503</v>
      </c>
      <c r="J299" s="8" t="s">
        <v>2723</v>
      </c>
      <c r="K299" s="8" t="s">
        <v>2724</v>
      </c>
      <c r="L299" s="8" t="s">
        <v>2725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39875-000</v>
      </c>
      <c r="T299" s="33"/>
      <c r="U299" s="8" t="str">
        <f>VLOOKUP(B299,SAOM!B$2:M1605,12,0)</f>
        <v>(33) 3626-1301</v>
      </c>
      <c r="V299" s="12"/>
      <c r="W299" s="8"/>
      <c r="X299" s="39"/>
      <c r="Y299" s="41"/>
      <c r="Z299" s="105" t="s">
        <v>4513</v>
      </c>
      <c r="AA299" s="42"/>
      <c r="AB299" s="8"/>
      <c r="AC299" s="50" t="s">
        <v>4902</v>
      </c>
    </row>
    <row r="300" spans="1:29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44" t="s">
        <v>519</v>
      </c>
      <c r="H300" s="7" t="s">
        <v>501</v>
      </c>
      <c r="I300" s="7" t="s">
        <v>503</v>
      </c>
      <c r="J300" s="8" t="s">
        <v>188</v>
      </c>
      <c r="K300" s="8" t="s">
        <v>3169</v>
      </c>
      <c r="L300" s="8" t="s">
        <v>3170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38370-000</v>
      </c>
      <c r="T300" s="33"/>
      <c r="U300" s="8" t="str">
        <f>VLOOKUP(B300,SAOM!B$2:M1655,12,0)</f>
        <v>34 3265-1155</v>
      </c>
      <c r="V300" s="12">
        <v>41046</v>
      </c>
      <c r="W300" s="8" t="s">
        <v>1639</v>
      </c>
      <c r="X300" s="39">
        <v>41046</v>
      </c>
      <c r="Y300" s="41"/>
      <c r="Z300" s="105"/>
      <c r="AA300" s="42">
        <v>41046</v>
      </c>
      <c r="AB300" s="8" t="s">
        <v>4012</v>
      </c>
      <c r="AC300" s="50" t="s">
        <v>4902</v>
      </c>
    </row>
    <row r="301" spans="1:29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754</v>
      </c>
      <c r="H301" s="7" t="s">
        <v>501</v>
      </c>
      <c r="I301" s="7" t="s">
        <v>503</v>
      </c>
      <c r="J301" s="8" t="s">
        <v>2767</v>
      </c>
      <c r="K301" s="8" t="s">
        <v>2804</v>
      </c>
      <c r="L301" s="8" t="s">
        <v>2805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36840-000</v>
      </c>
      <c r="T301" s="33"/>
      <c r="U301" s="8" t="str">
        <f>VLOOKUP(B301,SAOM!B$2:M1607,12,0)</f>
        <v>32 9932-5003</v>
      </c>
      <c r="V301" s="12"/>
      <c r="W301" s="8"/>
      <c r="X301" s="39"/>
      <c r="Y301" s="41"/>
      <c r="Z301" s="105" t="s">
        <v>4527</v>
      </c>
      <c r="AA301" s="42">
        <v>41078</v>
      </c>
      <c r="AB301" s="8"/>
      <c r="AC301" s="50" t="s">
        <v>4902</v>
      </c>
    </row>
    <row r="302" spans="1:29" s="61" customFormat="1">
      <c r="A302" s="43">
        <v>3320</v>
      </c>
      <c r="B302" s="75">
        <v>3320</v>
      </c>
      <c r="C302" s="12">
        <v>41015</v>
      </c>
      <c r="D302" s="12">
        <v>41129</v>
      </c>
      <c r="E302" s="47">
        <f t="shared" si="4"/>
        <v>41144</v>
      </c>
      <c r="F302" s="12">
        <v>41019</v>
      </c>
      <c r="G302" s="44" t="s">
        <v>754</v>
      </c>
      <c r="H302" s="7" t="s">
        <v>501</v>
      </c>
      <c r="I302" s="7" t="s">
        <v>508</v>
      </c>
      <c r="J302" s="8" t="s">
        <v>1795</v>
      </c>
      <c r="K302" s="8" t="s">
        <v>2553</v>
      </c>
      <c r="L302" s="8" t="s">
        <v>2554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375</v>
      </c>
      <c r="S302" s="17" t="str">
        <f>VLOOKUP(B302,SAOM!B$2:L2028,11,0)</f>
        <v>39387-000</v>
      </c>
      <c r="T302" s="33"/>
      <c r="U302" s="8" t="str">
        <f>VLOOKUP(B302,SAOM!B$2:M1608,12,0)</f>
        <v>31 3733-1112</v>
      </c>
      <c r="V302" s="12"/>
      <c r="W302" s="8"/>
      <c r="X302" s="39"/>
      <c r="Y302" s="41"/>
      <c r="Z302" s="105" t="s">
        <v>5020</v>
      </c>
      <c r="AA302" s="42">
        <v>41088</v>
      </c>
      <c r="AB302" s="8"/>
      <c r="AC302" s="50" t="s">
        <v>4902</v>
      </c>
    </row>
    <row r="303" spans="1:29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754</v>
      </c>
      <c r="H303" s="7" t="s">
        <v>501</v>
      </c>
      <c r="I303" s="7" t="s">
        <v>503</v>
      </c>
      <c r="J303" s="8" t="s">
        <v>2774</v>
      </c>
      <c r="K303" s="8" t="s">
        <v>2806</v>
      </c>
      <c r="L303" s="8" t="s">
        <v>2807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39720-000</v>
      </c>
      <c r="T303" s="33"/>
      <c r="U303" s="8" t="str">
        <f>VLOOKUP(B303,SAOM!B$2:M1609,12,0)</f>
        <v>33 3415-1460</v>
      </c>
      <c r="V303" s="12"/>
      <c r="W303" s="8"/>
      <c r="X303" s="39"/>
      <c r="Y303" s="41"/>
      <c r="Z303" s="105" t="s">
        <v>4528</v>
      </c>
      <c r="AA303" s="42">
        <v>41019</v>
      </c>
      <c r="AB303" s="8"/>
      <c r="AC303" s="50" t="s">
        <v>4902</v>
      </c>
    </row>
    <row r="304" spans="1:29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44" t="s">
        <v>519</v>
      </c>
      <c r="H304" s="7" t="s">
        <v>501</v>
      </c>
      <c r="I304" s="7" t="s">
        <v>503</v>
      </c>
      <c r="J304" s="8" t="s">
        <v>188</v>
      </c>
      <c r="K304" s="8" t="s">
        <v>3169</v>
      </c>
      <c r="L304" s="8" t="s">
        <v>3170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38370-000</v>
      </c>
      <c r="T304" s="33"/>
      <c r="U304" s="8" t="str">
        <f>VLOOKUP(B304,SAOM!B$2:M1654,12,0)</f>
        <v>34 3265-1436</v>
      </c>
      <c r="V304" s="12">
        <v>41046</v>
      </c>
      <c r="W304" s="8" t="s">
        <v>1639</v>
      </c>
      <c r="X304" s="39">
        <v>41046</v>
      </c>
      <c r="Y304" s="41"/>
      <c r="Z304" s="105"/>
      <c r="AA304" s="12">
        <v>41046</v>
      </c>
      <c r="AB304" s="8" t="s">
        <v>4012</v>
      </c>
      <c r="AC304" s="50" t="s">
        <v>4902</v>
      </c>
    </row>
    <row r="305" spans="1:29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44" t="s">
        <v>519</v>
      </c>
      <c r="H305" s="7" t="s">
        <v>501</v>
      </c>
      <c r="I305" s="7" t="s">
        <v>503</v>
      </c>
      <c r="J305" s="8" t="s">
        <v>3085</v>
      </c>
      <c r="K305" s="8" t="s">
        <v>3163</v>
      </c>
      <c r="L305" s="8" t="s">
        <v>3164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38270-000</v>
      </c>
      <c r="T305" s="33"/>
      <c r="U305" s="8" t="str">
        <f>VLOOKUP(B305,SAOM!B$2:M1653,12,0)</f>
        <v>34 3412-1153</v>
      </c>
      <c r="V305" s="12">
        <v>41047</v>
      </c>
      <c r="W305" s="8" t="s">
        <v>1639</v>
      </c>
      <c r="X305" s="39">
        <v>41051</v>
      </c>
      <c r="Y305" s="41"/>
      <c r="Z305" s="105"/>
      <c r="AA305" s="42">
        <v>41051</v>
      </c>
      <c r="AB305" s="8" t="s">
        <v>4014</v>
      </c>
      <c r="AC305" s="50" t="s">
        <v>4902</v>
      </c>
    </row>
    <row r="306" spans="1:29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44" t="s">
        <v>519</v>
      </c>
      <c r="H306" s="7" t="s">
        <v>501</v>
      </c>
      <c r="I306" s="7" t="s">
        <v>503</v>
      </c>
      <c r="J306" s="8" t="s">
        <v>3085</v>
      </c>
      <c r="K306" s="8" t="s">
        <v>3163</v>
      </c>
      <c r="L306" s="8" t="s">
        <v>3164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38270-000</v>
      </c>
      <c r="T306" s="33"/>
      <c r="U306" s="8" t="str">
        <f>VLOOKUP(B306,SAOM!B$2:M1652,12,0)</f>
        <v>34 3412-2582</v>
      </c>
      <c r="V306" s="12">
        <v>41040</v>
      </c>
      <c r="W306" s="8" t="s">
        <v>1639</v>
      </c>
      <c r="X306" s="39">
        <v>41040</v>
      </c>
      <c r="Y306" s="41"/>
      <c r="Z306" s="105"/>
      <c r="AA306" s="42">
        <v>41043</v>
      </c>
      <c r="AB306" s="8"/>
      <c r="AC306" s="50" t="s">
        <v>4902</v>
      </c>
    </row>
    <row r="307" spans="1:29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754</v>
      </c>
      <c r="H307" s="7" t="s">
        <v>501</v>
      </c>
      <c r="I307" s="7" t="s">
        <v>503</v>
      </c>
      <c r="J307" s="8" t="s">
        <v>2790</v>
      </c>
      <c r="K307" s="8" t="s">
        <v>2814</v>
      </c>
      <c r="L307" s="8" t="s">
        <v>2815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37223-000</v>
      </c>
      <c r="T307" s="33"/>
      <c r="U307" s="8" t="str">
        <f>VLOOKUP(B307,SAOM!B$2:M1613,12,0)</f>
        <v>35 3844-1233</v>
      </c>
      <c r="V307" s="12"/>
      <c r="W307" s="8"/>
      <c r="X307" s="39"/>
      <c r="Y307" s="41"/>
      <c r="Z307" s="105" t="s">
        <v>4538</v>
      </c>
      <c r="AA307" s="42">
        <v>41078</v>
      </c>
      <c r="AB307" s="8"/>
      <c r="AC307" s="50" t="s">
        <v>4902</v>
      </c>
    </row>
    <row r="308" spans="1:29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44" t="s">
        <v>519</v>
      </c>
      <c r="H308" s="7" t="s">
        <v>501</v>
      </c>
      <c r="I308" s="7" t="s">
        <v>503</v>
      </c>
      <c r="J308" s="8" t="s">
        <v>3085</v>
      </c>
      <c r="K308" s="8" t="s">
        <v>3163</v>
      </c>
      <c r="L308" s="8" t="s">
        <v>3164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38270-000</v>
      </c>
      <c r="T308" s="33"/>
      <c r="U308" s="8" t="str">
        <f>VLOOKUP(B308,SAOM!B$2:M1647,12,0)</f>
        <v>34 3412-1548</v>
      </c>
      <c r="V308" s="12">
        <v>41039</v>
      </c>
      <c r="W308" s="8" t="s">
        <v>1639</v>
      </c>
      <c r="X308" s="39">
        <v>41039</v>
      </c>
      <c r="Y308" s="41"/>
      <c r="Z308" s="105"/>
      <c r="AA308" s="42">
        <v>41039</v>
      </c>
      <c r="AB308" s="8"/>
      <c r="AC308" s="50" t="s">
        <v>4902</v>
      </c>
    </row>
    <row r="309" spans="1:29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754</v>
      </c>
      <c r="H309" s="7" t="s">
        <v>501</v>
      </c>
      <c r="I309" s="7" t="s">
        <v>503</v>
      </c>
      <c r="J309" s="8" t="s">
        <v>2798</v>
      </c>
      <c r="K309" s="8" t="s">
        <v>2816</v>
      </c>
      <c r="L309" s="8" t="s">
        <v>2817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37175-000</v>
      </c>
      <c r="T309" s="33"/>
      <c r="U309" s="8" t="str">
        <f>VLOOKUP(B309,SAOM!B$2:M1615,12,0)</f>
        <v>35 3854-1216</v>
      </c>
      <c r="V309" s="12"/>
      <c r="W309" s="8"/>
      <c r="X309" s="39"/>
      <c r="Y309" s="41"/>
      <c r="Z309" s="105" t="s">
        <v>4537</v>
      </c>
      <c r="AA309" s="42">
        <v>41078</v>
      </c>
      <c r="AB309" s="8"/>
      <c r="AC309" s="50" t="s">
        <v>4902</v>
      </c>
    </row>
    <row r="310" spans="1:29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754</v>
      </c>
      <c r="H310" s="7" t="s">
        <v>501</v>
      </c>
      <c r="I310" s="7" t="s">
        <v>503</v>
      </c>
      <c r="J310" s="8" t="s">
        <v>2829</v>
      </c>
      <c r="K310" s="8" t="s">
        <v>2845</v>
      </c>
      <c r="L310" s="8" t="s">
        <v>2846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39930-000</v>
      </c>
      <c r="T310" s="33"/>
      <c r="U310" s="8" t="str">
        <f>VLOOKUP(B310,SAOM!B$2:M1616,12,0)</f>
        <v>33 3723-1514</v>
      </c>
      <c r="V310" s="12"/>
      <c r="W310" s="8"/>
      <c r="X310" s="39"/>
      <c r="Y310" s="41"/>
      <c r="Z310" s="105" t="s">
        <v>4535</v>
      </c>
      <c r="AA310" s="42">
        <v>41078</v>
      </c>
      <c r="AB310" s="8"/>
      <c r="AC310" s="50" t="s">
        <v>4902</v>
      </c>
    </row>
    <row r="311" spans="1:29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44" t="s">
        <v>519</v>
      </c>
      <c r="H311" s="7" t="s">
        <v>501</v>
      </c>
      <c r="I311" s="7" t="s">
        <v>503</v>
      </c>
      <c r="J311" s="8" t="s">
        <v>3085</v>
      </c>
      <c r="K311" s="8" t="s">
        <v>3163</v>
      </c>
      <c r="L311" s="8" t="s">
        <v>3164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38270-000</v>
      </c>
      <c r="T311" s="33"/>
      <c r="U311" s="8" t="str">
        <f>VLOOKUP(B311,SAOM!B$2:M1646,12,0)</f>
        <v>34 3412-1153</v>
      </c>
      <c r="V311" s="12">
        <v>41038</v>
      </c>
      <c r="W311" s="8" t="s">
        <v>1639</v>
      </c>
      <c r="X311" s="39">
        <v>41038</v>
      </c>
      <c r="Y311" s="41"/>
      <c r="Z311" s="105" t="s">
        <v>3221</v>
      </c>
      <c r="AA311" s="42">
        <v>41038</v>
      </c>
      <c r="AB311" s="8"/>
      <c r="AC311" s="50" t="s">
        <v>4902</v>
      </c>
    </row>
    <row r="312" spans="1:29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44" t="s">
        <v>519</v>
      </c>
      <c r="H312" s="7" t="s">
        <v>501</v>
      </c>
      <c r="I312" s="7" t="s">
        <v>503</v>
      </c>
      <c r="J312" s="8" t="s">
        <v>3092</v>
      </c>
      <c r="K312" s="8" t="s">
        <v>3167</v>
      </c>
      <c r="L312" s="8" t="s">
        <v>3168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38380-000</v>
      </c>
      <c r="T312" s="33"/>
      <c r="U312" s="8" t="str">
        <f>VLOOKUP(B312,SAOM!B$2:M1648,12,0)</f>
        <v>34 3266-3541</v>
      </c>
      <c r="V312" s="12">
        <v>41040</v>
      </c>
      <c r="W312" s="8" t="s">
        <v>2455</v>
      </c>
      <c r="X312" s="39">
        <v>41040</v>
      </c>
      <c r="Y312" s="41"/>
      <c r="Z312" s="105" t="s">
        <v>3299</v>
      </c>
      <c r="AA312" s="42">
        <v>41040</v>
      </c>
      <c r="AB312" s="8"/>
      <c r="AC312" s="50" t="s">
        <v>4902</v>
      </c>
    </row>
    <row r="313" spans="1:29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44" t="s">
        <v>519</v>
      </c>
      <c r="H313" s="7" t="s">
        <v>501</v>
      </c>
      <c r="I313" s="7" t="s">
        <v>503</v>
      </c>
      <c r="J313" s="8" t="s">
        <v>2841</v>
      </c>
      <c r="K313" s="8" t="s">
        <v>2851</v>
      </c>
      <c r="L313" s="8" t="s">
        <v>2852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35514-000</v>
      </c>
      <c r="T313" s="33"/>
      <c r="U313" s="8" t="str">
        <f>VLOOKUP(B313,SAOM!B$2:M1619,12,0)</f>
        <v>37 3384-2445</v>
      </c>
      <c r="V313" s="12">
        <v>41023</v>
      </c>
      <c r="W313" s="8" t="s">
        <v>2455</v>
      </c>
      <c r="X313" s="39">
        <v>41023</v>
      </c>
      <c r="Y313" s="41"/>
      <c r="Z313" s="105"/>
      <c r="AA313" s="42">
        <v>41023</v>
      </c>
      <c r="AB313" s="8"/>
      <c r="AC313" s="50" t="s">
        <v>4902</v>
      </c>
    </row>
    <row r="314" spans="1:29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44" t="s">
        <v>519</v>
      </c>
      <c r="H314" s="7" t="s">
        <v>501</v>
      </c>
      <c r="I314" s="7" t="s">
        <v>503</v>
      </c>
      <c r="J314" s="8" t="s">
        <v>3092</v>
      </c>
      <c r="K314" s="8" t="s">
        <v>3167</v>
      </c>
      <c r="L314" s="8" t="s">
        <v>3168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38380-000</v>
      </c>
      <c r="T314" s="33"/>
      <c r="U314" s="8" t="str">
        <f>VLOOKUP(B314,SAOM!B$2:M1649,12,0)</f>
        <v>34 3266-3525</v>
      </c>
      <c r="V314" s="12">
        <v>41040</v>
      </c>
      <c r="W314" s="8" t="s">
        <v>2455</v>
      </c>
      <c r="X314" s="39">
        <v>41043</v>
      </c>
      <c r="Y314" s="41"/>
      <c r="Z314" s="105" t="s">
        <v>3299</v>
      </c>
      <c r="AA314" s="42">
        <v>41043</v>
      </c>
      <c r="AB314" s="8"/>
      <c r="AC314" s="50" t="s">
        <v>4902</v>
      </c>
    </row>
    <row r="315" spans="1:29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754</v>
      </c>
      <c r="H315" s="7" t="s">
        <v>501</v>
      </c>
      <c r="I315" s="7" t="s">
        <v>503</v>
      </c>
      <c r="J315" s="8" t="s">
        <v>2869</v>
      </c>
      <c r="K315" s="8" t="s">
        <v>2898</v>
      </c>
      <c r="L315" s="8" t="s">
        <v>2899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35675-000</v>
      </c>
      <c r="T315" s="33"/>
      <c r="U315" s="8" t="str">
        <f>VLOOKUP(B315,SAOM!B$2:M1621,12,0)</f>
        <v>31 3535-8404</v>
      </c>
      <c r="V315" s="12"/>
      <c r="W315" s="8"/>
      <c r="X315" s="39"/>
      <c r="Y315" s="41"/>
      <c r="Z315" s="105" t="s">
        <v>4532</v>
      </c>
      <c r="AA315" s="42">
        <v>41078</v>
      </c>
      <c r="AB315" s="8"/>
      <c r="AC315" s="50" t="s">
        <v>4902</v>
      </c>
    </row>
    <row r="316" spans="1:29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754</v>
      </c>
      <c r="H316" s="7" t="s">
        <v>501</v>
      </c>
      <c r="I316" s="7" t="s">
        <v>503</v>
      </c>
      <c r="J316" s="8" t="s">
        <v>2873</v>
      </c>
      <c r="K316" s="8" t="s">
        <v>2900</v>
      </c>
      <c r="L316" s="8" t="s">
        <v>2901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39825-000</v>
      </c>
      <c r="T316" s="33"/>
      <c r="U316" s="8" t="str">
        <f>VLOOKUP(B316,SAOM!B$2:M1622,12,0)</f>
        <v>33 3524-1139</v>
      </c>
      <c r="V316" s="12"/>
      <c r="W316" s="8"/>
      <c r="X316" s="39"/>
      <c r="Y316" s="41"/>
      <c r="Z316" s="105" t="s">
        <v>4531</v>
      </c>
      <c r="AA316" s="42">
        <v>41078</v>
      </c>
      <c r="AB316" s="8"/>
      <c r="AC316" s="50" t="s">
        <v>4902</v>
      </c>
    </row>
    <row r="317" spans="1:29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44" t="s">
        <v>519</v>
      </c>
      <c r="H317" s="7" t="s">
        <v>501</v>
      </c>
      <c r="I317" s="7" t="s">
        <v>503</v>
      </c>
      <c r="J317" s="8" t="s">
        <v>3099</v>
      </c>
      <c r="K317" s="8" t="s">
        <v>3165</v>
      </c>
      <c r="L317" s="8" t="s">
        <v>3166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38360-000</v>
      </c>
      <c r="T317" s="33"/>
      <c r="U317" s="8" t="str">
        <f>VLOOKUP(B317,SAOM!B$2:M1650,12,0)</f>
        <v>34 3263-0352</v>
      </c>
      <c r="V317" s="12">
        <v>41043</v>
      </c>
      <c r="W317" s="8" t="s">
        <v>2455</v>
      </c>
      <c r="X317" s="39">
        <v>41043</v>
      </c>
      <c r="Y317" s="41"/>
      <c r="Z317" s="105"/>
      <c r="AA317" s="42">
        <v>41043</v>
      </c>
      <c r="AB317" s="8"/>
      <c r="AC317" s="50" t="s">
        <v>4902</v>
      </c>
    </row>
    <row r="318" spans="1:29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754</v>
      </c>
      <c r="H318" s="7" t="s">
        <v>501</v>
      </c>
      <c r="I318" s="7" t="s">
        <v>503</v>
      </c>
      <c r="J318" s="8" t="s">
        <v>2881</v>
      </c>
      <c r="K318" s="8" t="s">
        <v>2904</v>
      </c>
      <c r="L318" s="8" t="s">
        <v>2905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35390-000</v>
      </c>
      <c r="T318" s="33"/>
      <c r="U318" s="8" t="str">
        <f>VLOOKUP(B318,SAOM!B$2:M1624,12,0)</f>
        <v>31 3877-1038</v>
      </c>
      <c r="V318" s="12"/>
      <c r="W318" s="8"/>
      <c r="X318" s="39"/>
      <c r="Y318" s="41"/>
      <c r="Z318" s="108" t="s">
        <v>4533</v>
      </c>
      <c r="AA318" s="42">
        <v>41078</v>
      </c>
      <c r="AB318" s="8"/>
      <c r="AC318" s="50" t="s">
        <v>4902</v>
      </c>
    </row>
    <row r="319" spans="1:29" s="61" customFormat="1">
      <c r="A319" s="23">
        <v>944</v>
      </c>
      <c r="B319" s="77" t="s">
        <v>2359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44" t="s">
        <v>519</v>
      </c>
      <c r="H319" s="7" t="s">
        <v>501</v>
      </c>
      <c r="I319" s="7" t="s">
        <v>503</v>
      </c>
      <c r="J319" s="8" t="s">
        <v>2372</v>
      </c>
      <c r="K319" s="8" t="s">
        <v>2429</v>
      </c>
      <c r="L319" s="8" t="s">
        <v>2430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39445-000</v>
      </c>
      <c r="T319" s="33"/>
      <c r="U319" s="8" t="str">
        <f>VLOOKUP(B319,SAOM!B$2:M1555,12,0)</f>
        <v>(38) 3235-1343</v>
      </c>
      <c r="V319" s="12">
        <v>41031</v>
      </c>
      <c r="W319" s="8" t="s">
        <v>3177</v>
      </c>
      <c r="X319" s="39">
        <v>41031</v>
      </c>
      <c r="Y319" s="41"/>
      <c r="Z319" s="105"/>
      <c r="AA319" s="42">
        <v>41031</v>
      </c>
      <c r="AB319" s="8"/>
      <c r="AC319" s="50" t="s">
        <v>4902</v>
      </c>
    </row>
    <row r="320" spans="1:29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44" t="s">
        <v>519</v>
      </c>
      <c r="H320" s="7" t="s">
        <v>501</v>
      </c>
      <c r="I320" s="7" t="s">
        <v>503</v>
      </c>
      <c r="J320" s="8" t="s">
        <v>2528</v>
      </c>
      <c r="K320" s="8" t="s">
        <v>3439</v>
      </c>
      <c r="L320" s="8" t="s">
        <v>3440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36360-000</v>
      </c>
      <c r="T320" s="33"/>
      <c r="U320" s="8" t="str">
        <f>VLOOKUP(B320,SAOM!B$2:M1710,12,0)</f>
        <v>32 3375-1345</v>
      </c>
      <c r="V320" s="12">
        <v>41054</v>
      </c>
      <c r="W320" s="8" t="s">
        <v>2455</v>
      </c>
      <c r="X320" s="39">
        <v>41057</v>
      </c>
      <c r="Y320" s="41"/>
      <c r="Z320" s="105"/>
      <c r="AA320" s="42">
        <v>41057</v>
      </c>
      <c r="AB320" s="8" t="s">
        <v>4014</v>
      </c>
      <c r="AC320" s="50" t="s">
        <v>4902</v>
      </c>
    </row>
    <row r="321" spans="1:29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754</v>
      </c>
      <c r="H321" s="7" t="s">
        <v>501</v>
      </c>
      <c r="I321" s="7" t="s">
        <v>503</v>
      </c>
      <c r="J321" s="8" t="s">
        <v>2893</v>
      </c>
      <c r="K321" s="8" t="s">
        <v>2910</v>
      </c>
      <c r="L321" s="8" t="s">
        <v>2911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>39655-000</v>
      </c>
      <c r="T321" s="33"/>
      <c r="U321" s="8" t="str">
        <f>VLOOKUP(B321,SAOM!B$2:M1627,12,0)</f>
        <v xml:space="preserve">33 3764-8274 /   33 </v>
      </c>
      <c r="V321" s="12"/>
      <c r="W321" s="8"/>
      <c r="X321" s="39"/>
      <c r="Y321" s="41"/>
      <c r="Z321" s="105" t="s">
        <v>4534</v>
      </c>
      <c r="AA321" s="42">
        <v>41078</v>
      </c>
      <c r="AB321" s="8"/>
      <c r="AC321" s="50" t="s">
        <v>4902</v>
      </c>
    </row>
    <row r="322" spans="1:29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754</v>
      </c>
      <c r="H322" s="7" t="s">
        <v>501</v>
      </c>
      <c r="I322" s="7" t="s">
        <v>503</v>
      </c>
      <c r="J322" s="8" t="s">
        <v>2923</v>
      </c>
      <c r="K322" s="8" t="s">
        <v>3031</v>
      </c>
      <c r="L322" s="8" t="s">
        <v>3032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35185-000</v>
      </c>
      <c r="T322" s="33"/>
      <c r="U322" s="8" t="str">
        <f>VLOOKUP(B322,SAOM!B$2:M1628,12,0)</f>
        <v>31 3844-1190</v>
      </c>
      <c r="V322" s="12"/>
      <c r="W322" s="8"/>
      <c r="X322" s="39"/>
      <c r="Y322" s="41"/>
      <c r="Z322" s="105" t="s">
        <v>4536</v>
      </c>
      <c r="AA322" s="42">
        <v>41078</v>
      </c>
      <c r="AB322" s="8"/>
      <c r="AC322" s="50" t="s">
        <v>4902</v>
      </c>
    </row>
    <row r="323" spans="1:29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44" t="s">
        <v>754</v>
      </c>
      <c r="H323" s="7" t="s">
        <v>501</v>
      </c>
      <c r="I323" s="7" t="s">
        <v>503</v>
      </c>
      <c r="J323" s="8" t="s">
        <v>2927</v>
      </c>
      <c r="K323" s="8" t="s">
        <v>3033</v>
      </c>
      <c r="L323" s="8" t="s">
        <v>3034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35606-000</v>
      </c>
      <c r="T323" s="33"/>
      <c r="U323" s="8" t="str">
        <f>VLOOKUP(B323,SAOM!B$2:M1629,12,0)</f>
        <v>37 3524-2681</v>
      </c>
      <c r="V323" s="12"/>
      <c r="W323" s="8"/>
      <c r="X323" s="39"/>
      <c r="Y323" s="41"/>
      <c r="Z323" s="105" t="s">
        <v>4839</v>
      </c>
      <c r="AA323" s="42">
        <v>41085</v>
      </c>
      <c r="AB323" s="8"/>
      <c r="AC323" s="50" t="s">
        <v>4902</v>
      </c>
    </row>
    <row r="324" spans="1:29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44" t="s">
        <v>754</v>
      </c>
      <c r="H324" s="7" t="s">
        <v>501</v>
      </c>
      <c r="I324" s="7" t="s">
        <v>503</v>
      </c>
      <c r="J324" s="8" t="s">
        <v>2931</v>
      </c>
      <c r="K324" s="8" t="s">
        <v>3035</v>
      </c>
      <c r="L324" s="8" t="s">
        <v>3036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39873-000</v>
      </c>
      <c r="T324" s="33"/>
      <c r="U324" s="8" t="str">
        <f>VLOOKUP(B324,SAOM!B$2:M1630,12,0)</f>
        <v>33 3627-1750</v>
      </c>
      <c r="V324" s="12"/>
      <c r="W324" s="8"/>
      <c r="X324" s="39"/>
      <c r="Y324" s="41"/>
      <c r="Z324" s="105" t="s">
        <v>4838</v>
      </c>
      <c r="AA324" s="42">
        <v>41023</v>
      </c>
      <c r="AB324" s="8"/>
      <c r="AC324" s="50" t="s">
        <v>4902</v>
      </c>
    </row>
    <row r="325" spans="1:29" s="61" customFormat="1">
      <c r="A325" s="43">
        <v>3259</v>
      </c>
      <c r="B325" s="77" t="s">
        <v>2667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44" t="s">
        <v>519</v>
      </c>
      <c r="H325" s="7" t="s">
        <v>501</v>
      </c>
      <c r="I325" s="7" t="s">
        <v>503</v>
      </c>
      <c r="J325" s="8" t="s">
        <v>2640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38654-000</v>
      </c>
      <c r="T325" s="33"/>
      <c r="U325" s="8" t="str">
        <f>VLOOKUP(B325,SAOM!B$2:M1595,12,0)</f>
        <v>38 3675-7055</v>
      </c>
      <c r="V325" s="12">
        <v>41039</v>
      </c>
      <c r="W325" s="8" t="s">
        <v>2322</v>
      </c>
      <c r="X325" s="39">
        <v>41039</v>
      </c>
      <c r="Y325" s="41"/>
      <c r="Z325" s="105" t="s">
        <v>3218</v>
      </c>
      <c r="AA325" s="42">
        <v>41039</v>
      </c>
      <c r="AB325" s="8"/>
      <c r="AC325" s="50" t="s">
        <v>4902</v>
      </c>
    </row>
    <row r="326" spans="1:29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44" t="s">
        <v>519</v>
      </c>
      <c r="H326" s="7" t="s">
        <v>686</v>
      </c>
      <c r="I326" s="7" t="s">
        <v>503</v>
      </c>
      <c r="J326" s="8" t="s">
        <v>3358</v>
      </c>
      <c r="K326" s="8" t="s">
        <v>3429</v>
      </c>
      <c r="L326" s="8" t="s">
        <v>3430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35490-000</v>
      </c>
      <c r="T326" s="33"/>
      <c r="U326" s="8" t="str">
        <f>VLOOKUP(B326,SAOM!B$2:M1692,12,0)</f>
        <v>31 3751-1761</v>
      </c>
      <c r="V326" s="12">
        <v>41053</v>
      </c>
      <c r="W326" s="8" t="s">
        <v>3285</v>
      </c>
      <c r="X326" s="39">
        <v>41053</v>
      </c>
      <c r="Y326" s="41"/>
      <c r="Z326" s="105"/>
      <c r="AA326" s="42">
        <v>41053</v>
      </c>
      <c r="AB326" s="8" t="s">
        <v>4018</v>
      </c>
      <c r="AC326" s="50" t="s">
        <v>4902</v>
      </c>
    </row>
    <row r="327" spans="1:29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44" t="s">
        <v>519</v>
      </c>
      <c r="H327" s="7" t="s">
        <v>501</v>
      </c>
      <c r="I327" s="7" t="s">
        <v>503</v>
      </c>
      <c r="J327" s="8" t="s">
        <v>2763</v>
      </c>
      <c r="K327" s="8" t="s">
        <v>2802</v>
      </c>
      <c r="L327" s="8" t="s">
        <v>2803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35135-000</v>
      </c>
      <c r="T327" s="33"/>
      <c r="U327" s="8" t="str">
        <f>VLOOKUP(B327,SAOM!B$2:M1606,12,0)</f>
        <v>33 3237-1420</v>
      </c>
      <c r="V327" s="12">
        <v>41036</v>
      </c>
      <c r="W327" s="8" t="s">
        <v>2248</v>
      </c>
      <c r="X327" s="39">
        <v>41036</v>
      </c>
      <c r="Y327" s="41"/>
      <c r="Z327" s="105"/>
      <c r="AA327" s="42">
        <v>41036</v>
      </c>
      <c r="AB327" s="8"/>
      <c r="AC327" s="50" t="s">
        <v>4902</v>
      </c>
    </row>
    <row r="328" spans="1:29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44" t="s">
        <v>754</v>
      </c>
      <c r="H328" s="7" t="s">
        <v>501</v>
      </c>
      <c r="I328" s="7" t="s">
        <v>503</v>
      </c>
      <c r="J328" s="8" t="s">
        <v>2939</v>
      </c>
      <c r="K328" s="8" t="s">
        <v>3039</v>
      </c>
      <c r="L328" s="8" t="s">
        <v>3040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39851-000</v>
      </c>
      <c r="T328" s="33"/>
      <c r="U328" s="8" t="str">
        <f>VLOOKUP(B328,SAOM!B$2:M1634,12,0)</f>
        <v>33 3526-1155</v>
      </c>
      <c r="V328" s="12"/>
      <c r="W328" s="8"/>
      <c r="X328" s="39"/>
      <c r="Y328" s="41">
        <v>41087</v>
      </c>
      <c r="Z328" s="105" t="s">
        <v>4833</v>
      </c>
      <c r="AA328" s="42">
        <v>41087</v>
      </c>
      <c r="AB328" s="8"/>
      <c r="AC328" s="50" t="s">
        <v>4902</v>
      </c>
    </row>
    <row r="329" spans="1:29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44" t="s">
        <v>519</v>
      </c>
      <c r="H329" s="7" t="s">
        <v>501</v>
      </c>
      <c r="I329" s="7" t="s">
        <v>503</v>
      </c>
      <c r="J329" s="8" t="s">
        <v>3060</v>
      </c>
      <c r="K329" s="8" t="s">
        <v>3069</v>
      </c>
      <c r="L329" s="8" t="s">
        <v>3070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39870-000</v>
      </c>
      <c r="T329" s="33"/>
      <c r="U329" s="8" t="str">
        <f>VLOOKUP(B329,SAOM!B$2:M1645,12,0)</f>
        <v>33 3623-2004</v>
      </c>
      <c r="V329" s="12">
        <v>41047</v>
      </c>
      <c r="W329" s="8" t="s">
        <v>1742</v>
      </c>
      <c r="X329" s="39">
        <v>41054</v>
      </c>
      <c r="Y329" s="41"/>
      <c r="Z329" s="105" t="s">
        <v>3790</v>
      </c>
      <c r="AA329" s="42">
        <v>41054</v>
      </c>
      <c r="AB329" s="8" t="s">
        <v>4019</v>
      </c>
      <c r="AC329" s="50" t="s">
        <v>4902</v>
      </c>
    </row>
    <row r="330" spans="1:29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44" t="s">
        <v>519</v>
      </c>
      <c r="H330" s="7" t="s">
        <v>501</v>
      </c>
      <c r="I330" s="7" t="s">
        <v>503</v>
      </c>
      <c r="J330" s="8" t="s">
        <v>3060</v>
      </c>
      <c r="K330" s="8" t="s">
        <v>3069</v>
      </c>
      <c r="L330" s="8" t="s">
        <v>3070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39870-000</v>
      </c>
      <c r="T330" s="33"/>
      <c r="U330" s="8" t="str">
        <f>VLOOKUP(B330,SAOM!B$2:M1644,12,0)</f>
        <v>33 3623-1425</v>
      </c>
      <c r="V330" s="12">
        <v>41046</v>
      </c>
      <c r="W330" s="8" t="s">
        <v>1742</v>
      </c>
      <c r="X330" s="39">
        <v>41046</v>
      </c>
      <c r="Y330" s="41"/>
      <c r="Z330" s="105"/>
      <c r="AA330" s="100">
        <v>41046</v>
      </c>
      <c r="AB330" s="8" t="s">
        <v>4012</v>
      </c>
      <c r="AC330" s="50" t="s">
        <v>4902</v>
      </c>
    </row>
    <row r="331" spans="1:29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44" t="s">
        <v>519</v>
      </c>
      <c r="H331" s="7" t="s">
        <v>501</v>
      </c>
      <c r="I331" s="7" t="s">
        <v>503</v>
      </c>
      <c r="J331" s="8" t="s">
        <v>2723</v>
      </c>
      <c r="K331" s="8" t="s">
        <v>3041</v>
      </c>
      <c r="L331" s="8" t="s">
        <v>3042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39875-000</v>
      </c>
      <c r="T331" s="33"/>
      <c r="U331" s="8" t="str">
        <f>VLOOKUP(B331,SAOM!B$2:M1637,12,0)</f>
        <v>33 3626-1230</v>
      </c>
      <c r="V331" s="12">
        <v>41066</v>
      </c>
      <c r="W331" s="8" t="s">
        <v>2248</v>
      </c>
      <c r="X331" s="39">
        <v>41066</v>
      </c>
      <c r="Y331" s="41"/>
      <c r="Z331" s="105"/>
      <c r="AA331" s="42">
        <v>41066</v>
      </c>
      <c r="AB331" s="8" t="s">
        <v>4058</v>
      </c>
      <c r="AC331" s="50" t="s">
        <v>4902</v>
      </c>
    </row>
    <row r="332" spans="1:29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44" t="s">
        <v>519</v>
      </c>
      <c r="H332" s="7" t="s">
        <v>501</v>
      </c>
      <c r="I332" s="7" t="s">
        <v>503</v>
      </c>
      <c r="J332" s="8" t="s">
        <v>2723</v>
      </c>
      <c r="K332" s="8" t="s">
        <v>3041</v>
      </c>
      <c r="L332" s="8" t="s">
        <v>3042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39875-000</v>
      </c>
      <c r="T332" s="33"/>
      <c r="U332" s="8" t="str">
        <f>VLOOKUP(B332,SAOM!B$2:M1638,12,0)</f>
        <v>33 3626-1201</v>
      </c>
      <c r="V332" s="12">
        <v>41060</v>
      </c>
      <c r="W332" s="8" t="s">
        <v>1639</v>
      </c>
      <c r="X332" s="39">
        <v>41060</v>
      </c>
      <c r="Y332" s="41"/>
      <c r="Z332" s="105"/>
      <c r="AA332" s="42">
        <v>41060</v>
      </c>
      <c r="AB332" s="8" t="s">
        <v>4014</v>
      </c>
      <c r="AC332" s="50" t="s">
        <v>4902</v>
      </c>
    </row>
    <row r="333" spans="1:29" s="61" customFormat="1">
      <c r="A333" s="43">
        <v>3361</v>
      </c>
      <c r="B333" s="75">
        <v>3361</v>
      </c>
      <c r="C333" s="12">
        <v>41019</v>
      </c>
      <c r="D333" s="47">
        <v>41073</v>
      </c>
      <c r="E333" s="47">
        <f t="shared" si="5"/>
        <v>41088</v>
      </c>
      <c r="F333" s="47" t="s">
        <v>503</v>
      </c>
      <c r="G333" s="44" t="s">
        <v>519</v>
      </c>
      <c r="H333" s="7" t="s">
        <v>501</v>
      </c>
      <c r="I333" s="7" t="s">
        <v>503</v>
      </c>
      <c r="J333" s="8" t="s">
        <v>2723</v>
      </c>
      <c r="K333" s="8" t="s">
        <v>3041</v>
      </c>
      <c r="L333" s="8" t="s">
        <v>3042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39875-000</v>
      </c>
      <c r="T333" s="33"/>
      <c r="U333" s="8" t="str">
        <f>VLOOKUP(B333,SAOM!B$2:M1639,12,0)</f>
        <v>33 3626-2045</v>
      </c>
      <c r="V333" s="12">
        <v>41074</v>
      </c>
      <c r="W333" s="8" t="s">
        <v>1742</v>
      </c>
      <c r="X333" s="39">
        <v>41078</v>
      </c>
      <c r="Y333" s="41"/>
      <c r="Z333" s="105" t="s">
        <v>4215</v>
      </c>
      <c r="AA333" s="42">
        <v>41078</v>
      </c>
      <c r="AB333" s="8" t="s">
        <v>4086</v>
      </c>
      <c r="AC333" s="50" t="s">
        <v>4902</v>
      </c>
    </row>
    <row r="334" spans="1:29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44" t="s">
        <v>519</v>
      </c>
      <c r="H334" s="7" t="s">
        <v>501</v>
      </c>
      <c r="I334" s="7" t="s">
        <v>503</v>
      </c>
      <c r="J334" s="8" t="s">
        <v>190</v>
      </c>
      <c r="K334" s="8" t="s">
        <v>3043</v>
      </c>
      <c r="L334" s="8" t="s">
        <v>3044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39835-000</v>
      </c>
      <c r="T334" s="33"/>
      <c r="U334" s="8" t="str">
        <f>VLOOKUP(B334,SAOM!B$2:M1640,12,0)</f>
        <v>33 3513-1103</v>
      </c>
      <c r="V334" s="12">
        <v>41066</v>
      </c>
      <c r="W334" s="8" t="s">
        <v>1742</v>
      </c>
      <c r="X334" s="39">
        <v>41066</v>
      </c>
      <c r="Y334" s="41"/>
      <c r="Z334" s="105" t="s">
        <v>4056</v>
      </c>
      <c r="AA334" s="42">
        <v>41071</v>
      </c>
      <c r="AB334" s="8" t="s">
        <v>4060</v>
      </c>
      <c r="AC334" s="50" t="s">
        <v>4902</v>
      </c>
    </row>
    <row r="335" spans="1:29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44" t="s">
        <v>519</v>
      </c>
      <c r="H335" s="7" t="s">
        <v>501</v>
      </c>
      <c r="I335" s="7" t="s">
        <v>503</v>
      </c>
      <c r="J335" s="8" t="s">
        <v>190</v>
      </c>
      <c r="K335" s="8" t="s">
        <v>3043</v>
      </c>
      <c r="L335" s="8" t="s">
        <v>3044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39835-000</v>
      </c>
      <c r="T335" s="33"/>
      <c r="U335" s="8" t="str">
        <f>VLOOKUP(B335,SAOM!B$2:M1641,12,0)</f>
        <v>33 3513-1113</v>
      </c>
      <c r="V335" s="12">
        <v>41061</v>
      </c>
      <c r="W335" s="8" t="s">
        <v>1742</v>
      </c>
      <c r="X335" s="39">
        <v>41064</v>
      </c>
      <c r="Y335" s="41"/>
      <c r="Z335" s="105" t="s">
        <v>4024</v>
      </c>
      <c r="AA335" s="42">
        <v>41061</v>
      </c>
      <c r="AB335" s="8" t="s">
        <v>4025</v>
      </c>
      <c r="AC335" s="50" t="s">
        <v>4902</v>
      </c>
    </row>
    <row r="336" spans="1:29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44" t="s">
        <v>519</v>
      </c>
      <c r="H336" s="7" t="s">
        <v>501</v>
      </c>
      <c r="I336" s="7" t="s">
        <v>503</v>
      </c>
      <c r="J336" s="8" t="s">
        <v>2778</v>
      </c>
      <c r="K336" s="8" t="s">
        <v>2808</v>
      </c>
      <c r="L336" s="8" t="s">
        <v>2809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38570-000</v>
      </c>
      <c r="T336" s="33"/>
      <c r="U336" s="8" t="str">
        <f>VLOOKUP(B336,SAOM!B$2:M1610,12,0)</f>
        <v>38 3673-1955</v>
      </c>
      <c r="V336" s="12">
        <v>41033</v>
      </c>
      <c r="W336" s="8" t="s">
        <v>1639</v>
      </c>
      <c r="X336" s="39">
        <v>41033</v>
      </c>
      <c r="Y336" s="41"/>
      <c r="Z336" s="105"/>
      <c r="AA336" s="42">
        <v>41033</v>
      </c>
      <c r="AB336" s="8"/>
      <c r="AC336" s="50" t="s">
        <v>4902</v>
      </c>
    </row>
    <row r="337" spans="1:29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44" t="s">
        <v>519</v>
      </c>
      <c r="H337" s="7" t="s">
        <v>501</v>
      </c>
      <c r="I337" s="7" t="s">
        <v>503</v>
      </c>
      <c r="J337" s="8" t="s">
        <v>2782</v>
      </c>
      <c r="K337" s="8" t="s">
        <v>2810</v>
      </c>
      <c r="L337" s="8" t="s">
        <v>2811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37484-000</v>
      </c>
      <c r="T337" s="33"/>
      <c r="U337" s="8" t="str">
        <f>VLOOKUP(B337,SAOM!B$2:M1611,12,0)</f>
        <v>35 3457-1221</v>
      </c>
      <c r="V337" s="12">
        <v>41031</v>
      </c>
      <c r="W337" s="8" t="s">
        <v>1971</v>
      </c>
      <c r="X337" s="39">
        <v>41031</v>
      </c>
      <c r="Y337" s="41"/>
      <c r="Z337" s="105"/>
      <c r="AA337" s="42">
        <v>41031</v>
      </c>
      <c r="AB337" s="8"/>
      <c r="AC337" s="50" t="s">
        <v>4902</v>
      </c>
    </row>
    <row r="338" spans="1:29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44" t="s">
        <v>519</v>
      </c>
      <c r="H338" s="7" t="s">
        <v>501</v>
      </c>
      <c r="I338" s="7" t="s">
        <v>503</v>
      </c>
      <c r="J338" s="8" t="s">
        <v>2786</v>
      </c>
      <c r="K338" s="8" t="s">
        <v>2812</v>
      </c>
      <c r="L338" s="8" t="s">
        <v>2813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35190-000</v>
      </c>
      <c r="T338" s="33"/>
      <c r="U338" s="8" t="str">
        <f>VLOOKUP(B338,SAOM!B$2:M1612,12,0)</f>
        <v>33 3355-1781</v>
      </c>
      <c r="V338" s="12">
        <v>41032</v>
      </c>
      <c r="W338" s="8" t="s">
        <v>2248</v>
      </c>
      <c r="X338" s="39">
        <v>41032</v>
      </c>
      <c r="Y338" s="41"/>
      <c r="Z338" s="105"/>
      <c r="AA338" s="42">
        <v>41032</v>
      </c>
      <c r="AB338" s="8"/>
      <c r="AC338" s="50" t="s">
        <v>4902</v>
      </c>
    </row>
    <row r="339" spans="1:29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44" t="s">
        <v>519</v>
      </c>
      <c r="H339" s="7" t="s">
        <v>501</v>
      </c>
      <c r="I339" s="7" t="s">
        <v>503</v>
      </c>
      <c r="J339" s="8" t="s">
        <v>2794</v>
      </c>
      <c r="K339" s="8" t="s">
        <v>2814</v>
      </c>
      <c r="L339" s="8" t="s">
        <v>2815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37205-000</v>
      </c>
      <c r="T339" s="33"/>
      <c r="U339" s="8" t="str">
        <f>VLOOKUP(B339,SAOM!B$2:M1614,12,0)</f>
        <v>35 3843-1183</v>
      </c>
      <c r="V339" s="12">
        <v>41054</v>
      </c>
      <c r="W339" s="8" t="s">
        <v>1639</v>
      </c>
      <c r="X339" s="39">
        <v>41054</v>
      </c>
      <c r="Y339" s="41"/>
      <c r="Z339" s="105" t="s">
        <v>3809</v>
      </c>
      <c r="AA339" s="42">
        <v>41054</v>
      </c>
      <c r="AB339" s="8" t="s">
        <v>4014</v>
      </c>
      <c r="AC339" s="50" t="s">
        <v>4902</v>
      </c>
    </row>
    <row r="340" spans="1:29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44" t="s">
        <v>519</v>
      </c>
      <c r="H340" s="7" t="s">
        <v>501</v>
      </c>
      <c r="I340" s="7" t="s">
        <v>503</v>
      </c>
      <c r="J340" s="8" t="s">
        <v>2837</v>
      </c>
      <c r="K340" s="8" t="s">
        <v>2849</v>
      </c>
      <c r="L340" s="8" t="s">
        <v>2850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37955-000</v>
      </c>
      <c r="T340" s="33"/>
      <c r="U340" s="8" t="str">
        <f>VLOOKUP(B340,SAOM!B$2:M1618,12,0)</f>
        <v>35 3534-1781</v>
      </c>
      <c r="V340" s="12">
        <v>41053</v>
      </c>
      <c r="W340" s="8" t="s">
        <v>1742</v>
      </c>
      <c r="X340" s="39">
        <v>41053</v>
      </c>
      <c r="Y340" s="41"/>
      <c r="Z340" s="105"/>
      <c r="AA340" s="42">
        <v>41053</v>
      </c>
      <c r="AB340" s="8" t="s">
        <v>4014</v>
      </c>
      <c r="AC340" s="50" t="s">
        <v>4902</v>
      </c>
    </row>
    <row r="341" spans="1:29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44" t="s">
        <v>519</v>
      </c>
      <c r="H341" s="7" t="s">
        <v>501</v>
      </c>
      <c r="I341" s="7" t="s">
        <v>503</v>
      </c>
      <c r="J341" s="8" t="s">
        <v>2833</v>
      </c>
      <c r="K341" s="8" t="s">
        <v>2847</v>
      </c>
      <c r="L341" s="8" t="s">
        <v>2848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39625-000</v>
      </c>
      <c r="T341" s="33"/>
      <c r="U341" s="8" t="str">
        <f>VLOOKUP(B341,SAOM!B$2:M1617,12,0)</f>
        <v>33 3734-1403</v>
      </c>
      <c r="V341" s="12">
        <v>41059</v>
      </c>
      <c r="W341" s="8" t="s">
        <v>2248</v>
      </c>
      <c r="X341" s="39">
        <v>41059</v>
      </c>
      <c r="Y341" s="41"/>
      <c r="Z341" s="105"/>
      <c r="AA341" s="42">
        <v>41059</v>
      </c>
      <c r="AB341" s="45" t="s">
        <v>4020</v>
      </c>
      <c r="AC341" s="50" t="s">
        <v>4902</v>
      </c>
    </row>
    <row r="342" spans="1:29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44" t="s">
        <v>519</v>
      </c>
      <c r="H342" s="7" t="s">
        <v>501</v>
      </c>
      <c r="I342" s="7" t="s">
        <v>503</v>
      </c>
      <c r="J342" s="8" t="s">
        <v>2877</v>
      </c>
      <c r="K342" s="8" t="s">
        <v>2902</v>
      </c>
      <c r="L342" s="8" t="s">
        <v>2903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39335-000</v>
      </c>
      <c r="T342" s="33"/>
      <c r="U342" s="8" t="str">
        <f>VLOOKUP(B342,SAOM!B$2:M1623,12,0)</f>
        <v>38 3231-9103</v>
      </c>
      <c r="V342" s="12">
        <v>41032</v>
      </c>
      <c r="W342" s="8" t="s">
        <v>3177</v>
      </c>
      <c r="X342" s="39">
        <v>41032</v>
      </c>
      <c r="Y342" s="41"/>
      <c r="Z342" s="105"/>
      <c r="AA342" s="42">
        <v>41032</v>
      </c>
      <c r="AB342" s="8"/>
      <c r="AC342" s="50" t="s">
        <v>4902</v>
      </c>
    </row>
    <row r="343" spans="1:29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44" t="s">
        <v>519</v>
      </c>
      <c r="H343" s="7" t="s">
        <v>501</v>
      </c>
      <c r="I343" s="7" t="s">
        <v>503</v>
      </c>
      <c r="J343" s="8" t="s">
        <v>2865</v>
      </c>
      <c r="K343" s="8" t="s">
        <v>2896</v>
      </c>
      <c r="L343" s="8" t="s">
        <v>2897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37485-000</v>
      </c>
      <c r="T343" s="33"/>
      <c r="U343" s="8" t="str">
        <f>VLOOKUP(B343,SAOM!B$2:M1620,12,0)</f>
        <v>35 3273-1224</v>
      </c>
      <c r="V343" s="12">
        <v>41032</v>
      </c>
      <c r="W343" s="8" t="s">
        <v>2912</v>
      </c>
      <c r="X343" s="39">
        <v>41032</v>
      </c>
      <c r="Y343" s="41"/>
      <c r="Z343" s="105"/>
      <c r="AA343" s="42">
        <v>41032</v>
      </c>
      <c r="AB343" s="8"/>
      <c r="AC343" s="50" t="s">
        <v>4902</v>
      </c>
    </row>
    <row r="344" spans="1:29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44" t="s">
        <v>519</v>
      </c>
      <c r="H344" s="7" t="s">
        <v>501</v>
      </c>
      <c r="I344" s="7" t="s">
        <v>503</v>
      </c>
      <c r="J344" s="8" t="s">
        <v>2885</v>
      </c>
      <c r="K344" s="8" t="s">
        <v>2906</v>
      </c>
      <c r="L344" s="8" t="s">
        <v>2907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38785-000</v>
      </c>
      <c r="T344" s="33"/>
      <c r="U344" s="8" t="str">
        <f>VLOOKUP(B344,SAOM!B$2:M1625,12,0)</f>
        <v>34 3812-1255</v>
      </c>
      <c r="V344" s="12">
        <v>41032</v>
      </c>
      <c r="W344" s="8" t="s">
        <v>1639</v>
      </c>
      <c r="X344" s="39">
        <v>41032</v>
      </c>
      <c r="Y344" s="41"/>
      <c r="Z344" s="105"/>
      <c r="AA344" s="42">
        <v>41032</v>
      </c>
      <c r="AB344" s="8"/>
      <c r="AC344" s="50" t="s">
        <v>4902</v>
      </c>
    </row>
    <row r="345" spans="1:29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44" t="s">
        <v>519</v>
      </c>
      <c r="H345" s="7" t="s">
        <v>501</v>
      </c>
      <c r="I345" s="7" t="s">
        <v>503</v>
      </c>
      <c r="J345" s="8" t="s">
        <v>3099</v>
      </c>
      <c r="K345" s="8" t="s">
        <v>3165</v>
      </c>
      <c r="L345" s="8" t="s">
        <v>3166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38360-000</v>
      </c>
      <c r="T345" s="33"/>
      <c r="U345" s="8" t="str">
        <f>VLOOKUP(B345,SAOM!B$2:M1651,12,0)</f>
        <v>34 3263-0351</v>
      </c>
      <c r="V345" s="12">
        <v>41059</v>
      </c>
      <c r="W345" s="8" t="s">
        <v>2455</v>
      </c>
      <c r="X345" s="39">
        <v>41060</v>
      </c>
      <c r="Y345" s="41"/>
      <c r="Z345" s="105" t="s">
        <v>3998</v>
      </c>
      <c r="AA345" s="42">
        <v>41060</v>
      </c>
      <c r="AB345" s="8" t="s">
        <v>4012</v>
      </c>
      <c r="AC345" s="50" t="s">
        <v>4902</v>
      </c>
    </row>
    <row r="346" spans="1:29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44" t="s">
        <v>519</v>
      </c>
      <c r="H346" s="7" t="s">
        <v>501</v>
      </c>
      <c r="I346" s="7" t="s">
        <v>503</v>
      </c>
      <c r="J346" s="8" t="s">
        <v>2055</v>
      </c>
      <c r="K346" s="8" t="s">
        <v>1074</v>
      </c>
      <c r="L346" s="8" t="s">
        <v>1075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36345-000</v>
      </c>
      <c r="T346" s="33"/>
      <c r="U346" s="8" t="str">
        <f>VLOOKUP(B346,SAOM!B$2:M1697,12,0)</f>
        <v>32 3363-2090</v>
      </c>
      <c r="V346" s="12">
        <v>41053</v>
      </c>
      <c r="W346" s="8" t="s">
        <v>2322</v>
      </c>
      <c r="X346" s="39">
        <v>41053</v>
      </c>
      <c r="Y346" s="41"/>
      <c r="Z346" s="105"/>
      <c r="AA346" s="42">
        <v>41053</v>
      </c>
      <c r="AB346" s="8" t="s">
        <v>4014</v>
      </c>
      <c r="AC346" s="50" t="s">
        <v>4902</v>
      </c>
    </row>
    <row r="347" spans="1:29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44" t="s">
        <v>519</v>
      </c>
      <c r="H347" s="7" t="s">
        <v>501</v>
      </c>
      <c r="I347" s="7" t="s">
        <v>503</v>
      </c>
      <c r="J347" s="8" t="s">
        <v>2889</v>
      </c>
      <c r="K347" s="8" t="s">
        <v>2908</v>
      </c>
      <c r="L347" s="8" t="s">
        <v>2909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35657-000</v>
      </c>
      <c r="T347" s="33"/>
      <c r="U347" s="8" t="str">
        <f>VLOOKUP(B347,SAOM!B$2:M1626,12,0)</f>
        <v>37 3277-1363</v>
      </c>
      <c r="V347" s="12">
        <v>41031</v>
      </c>
      <c r="W347" s="8" t="s">
        <v>2322</v>
      </c>
      <c r="X347" s="39">
        <v>41031</v>
      </c>
      <c r="Y347" s="41"/>
      <c r="Z347" s="105"/>
      <c r="AA347" s="42">
        <v>41031</v>
      </c>
      <c r="AB347" s="8"/>
      <c r="AC347" s="50" t="s">
        <v>4902</v>
      </c>
    </row>
    <row r="348" spans="1:29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44" t="s">
        <v>519</v>
      </c>
      <c r="H348" s="7" t="s">
        <v>501</v>
      </c>
      <c r="I348" s="7" t="s">
        <v>503</v>
      </c>
      <c r="J348" s="8" t="s">
        <v>2935</v>
      </c>
      <c r="K348" s="8" t="s">
        <v>3037</v>
      </c>
      <c r="L348" s="8" t="s">
        <v>3038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39460-000</v>
      </c>
      <c r="T348" s="33"/>
      <c r="U348" s="8" t="str">
        <f>VLOOKUP(B348,SAOM!B$2:M1631,12,0)</f>
        <v>38 3615-2646</v>
      </c>
      <c r="V348" s="12">
        <v>41033</v>
      </c>
      <c r="W348" s="8" t="s">
        <v>2322</v>
      </c>
      <c r="X348" s="39">
        <v>41036</v>
      </c>
      <c r="Y348" s="41"/>
      <c r="Z348" s="105" t="s">
        <v>3207</v>
      </c>
      <c r="AA348" s="42">
        <v>41036</v>
      </c>
      <c r="AB348" s="8"/>
      <c r="AC348" s="50" t="s">
        <v>4902</v>
      </c>
    </row>
    <row r="349" spans="1:29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44" t="s">
        <v>519</v>
      </c>
      <c r="H349" s="7" t="s">
        <v>501</v>
      </c>
      <c r="I349" s="7" t="s">
        <v>503</v>
      </c>
      <c r="J349" s="8" t="s">
        <v>3053</v>
      </c>
      <c r="K349" s="8" t="s">
        <v>3067</v>
      </c>
      <c r="L349" s="8" t="s">
        <v>3068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39814-000</v>
      </c>
      <c r="T349" s="33"/>
      <c r="U349" s="8" t="str">
        <f>VLOOKUP(B349,SAOM!B$2:M1642,12,0)</f>
        <v>33 3535-4003</v>
      </c>
      <c r="V349" s="12">
        <v>41039</v>
      </c>
      <c r="W349" s="8" t="s">
        <v>1742</v>
      </c>
      <c r="X349" s="39">
        <v>41040</v>
      </c>
      <c r="Y349" s="41"/>
      <c r="Z349" s="105" t="s">
        <v>3300</v>
      </c>
      <c r="AA349" s="42">
        <v>41040</v>
      </c>
      <c r="AB349" s="8"/>
      <c r="AC349" s="50" t="s">
        <v>4902</v>
      </c>
    </row>
    <row r="350" spans="1:29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44" t="s">
        <v>519</v>
      </c>
      <c r="H350" s="7" t="s">
        <v>501</v>
      </c>
      <c r="I350" s="7" t="s">
        <v>503</v>
      </c>
      <c r="J350" s="8" t="s">
        <v>3053</v>
      </c>
      <c r="K350" s="8" t="s">
        <v>3067</v>
      </c>
      <c r="L350" s="8" t="s">
        <v>3068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39814-000</v>
      </c>
      <c r="T350" s="33"/>
      <c r="U350" s="8" t="str">
        <f>VLOOKUP(B350,SAOM!B$2:M1643,12,0)</f>
        <v>33 8816-4206</v>
      </c>
      <c r="V350" s="12">
        <v>41039</v>
      </c>
      <c r="W350" s="8" t="s">
        <v>1742</v>
      </c>
      <c r="X350" s="39">
        <v>41039</v>
      </c>
      <c r="Y350" s="41"/>
      <c r="Z350" s="105"/>
      <c r="AA350" s="42">
        <v>41039</v>
      </c>
      <c r="AB350" s="8"/>
      <c r="AC350" s="50" t="s">
        <v>4902</v>
      </c>
    </row>
    <row r="351" spans="1:29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44" t="s">
        <v>519</v>
      </c>
      <c r="H351" s="7" t="s">
        <v>501</v>
      </c>
      <c r="I351" s="7" t="s">
        <v>503</v>
      </c>
      <c r="J351" s="8" t="s">
        <v>3156</v>
      </c>
      <c r="K351" s="8" t="s">
        <v>3173</v>
      </c>
      <c r="L351" s="8" t="s">
        <v>3174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39874-000</v>
      </c>
      <c r="T351" s="33"/>
      <c r="U351" s="8" t="str">
        <f>VLOOKUP(B351,SAOM!B$2:M1657,12,0)</f>
        <v>33 3626-9002</v>
      </c>
      <c r="V351" s="12">
        <v>41060</v>
      </c>
      <c r="W351" s="8" t="s">
        <v>2248</v>
      </c>
      <c r="X351" s="39">
        <v>41060</v>
      </c>
      <c r="Y351" s="41"/>
      <c r="Z351" s="105"/>
      <c r="AA351" s="42">
        <v>41060</v>
      </c>
      <c r="AB351" s="8" t="s">
        <v>4013</v>
      </c>
      <c r="AC351" s="50" t="s">
        <v>4902</v>
      </c>
    </row>
    <row r="352" spans="1:29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44" t="s">
        <v>519</v>
      </c>
      <c r="H352" s="7" t="s">
        <v>501</v>
      </c>
      <c r="I352" s="7" t="s">
        <v>503</v>
      </c>
      <c r="J352" s="8" t="s">
        <v>3156</v>
      </c>
      <c r="K352" s="8" t="s">
        <v>3173</v>
      </c>
      <c r="L352" s="8" t="s">
        <v>3174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39874-000</v>
      </c>
      <c r="T352" s="33"/>
      <c r="U352" s="8" t="str">
        <f>VLOOKUP(B352,SAOM!B$2:M1658,12,0)</f>
        <v>33 3626-9002</v>
      </c>
      <c r="V352" s="12">
        <v>41060</v>
      </c>
      <c r="W352" s="8" t="s">
        <v>2248</v>
      </c>
      <c r="X352" s="39">
        <v>41061</v>
      </c>
      <c r="Y352" s="41"/>
      <c r="Z352" s="105"/>
      <c r="AA352" s="42">
        <v>41061</v>
      </c>
      <c r="AB352" s="8" t="s">
        <v>4023</v>
      </c>
      <c r="AC352" s="50" t="s">
        <v>4902</v>
      </c>
    </row>
    <row r="353" spans="1:29" s="61" customFormat="1">
      <c r="A353" s="43">
        <v>3453</v>
      </c>
      <c r="B353" s="75">
        <v>3453</v>
      </c>
      <c r="C353" s="12">
        <v>41037</v>
      </c>
      <c r="D353" s="47">
        <v>41082</v>
      </c>
      <c r="E353" s="47">
        <f t="shared" si="5"/>
        <v>41097</v>
      </c>
      <c r="F353" s="47" t="s">
        <v>503</v>
      </c>
      <c r="G353" s="44" t="s">
        <v>519</v>
      </c>
      <c r="H353" s="7" t="s">
        <v>501</v>
      </c>
      <c r="I353" s="7" t="s">
        <v>503</v>
      </c>
      <c r="J353" s="8" t="s">
        <v>3226</v>
      </c>
      <c r="K353" s="8" t="s">
        <v>3278</v>
      </c>
      <c r="L353" s="8" t="s">
        <v>3279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39250-000</v>
      </c>
      <c r="T353" s="33"/>
      <c r="U353" s="8" t="str">
        <f>VLOOKUP(B353,SAOM!B$2:M1659,12,0)</f>
        <v>38 3759-1263</v>
      </c>
      <c r="V353" s="12">
        <v>41085</v>
      </c>
      <c r="W353" s="8" t="s">
        <v>4598</v>
      </c>
      <c r="X353" s="39">
        <v>41085</v>
      </c>
      <c r="Y353" s="41"/>
      <c r="Z353" s="102"/>
      <c r="AA353" s="42">
        <v>41085</v>
      </c>
      <c r="AB353" s="8" t="s">
        <v>4597</v>
      </c>
      <c r="AC353" s="50" t="s">
        <v>4902</v>
      </c>
    </row>
    <row r="354" spans="1:29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44" t="s">
        <v>519</v>
      </c>
      <c r="H354" s="7" t="s">
        <v>501</v>
      </c>
      <c r="I354" s="7" t="s">
        <v>503</v>
      </c>
      <c r="J354" s="8" t="s">
        <v>2133</v>
      </c>
      <c r="K354" s="8" t="s">
        <v>3280</v>
      </c>
      <c r="L354" s="8" t="s">
        <v>3281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39280-000</v>
      </c>
      <c r="T354" s="33"/>
      <c r="U354" s="8" t="str">
        <f>VLOOKUP(B354,SAOM!B$2:M1660,12,0)</f>
        <v>38 3742-1116</v>
      </c>
      <c r="V354" s="12">
        <v>41082</v>
      </c>
      <c r="W354" s="8" t="s">
        <v>3078</v>
      </c>
      <c r="X354" s="39">
        <v>41082</v>
      </c>
      <c r="Y354" s="41"/>
      <c r="Z354" s="105"/>
      <c r="AA354" s="42">
        <v>41082</v>
      </c>
      <c r="AB354" s="8" t="s">
        <v>4589</v>
      </c>
      <c r="AC354" s="50" t="s">
        <v>4902</v>
      </c>
    </row>
    <row r="355" spans="1:29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519</v>
      </c>
      <c r="H355" s="44" t="s">
        <v>501</v>
      </c>
      <c r="I355" s="7" t="s">
        <v>503</v>
      </c>
      <c r="J355" s="45" t="s">
        <v>3486</v>
      </c>
      <c r="K355" s="45" t="s">
        <v>1051</v>
      </c>
      <c r="L355" s="45" t="s">
        <v>1052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41092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39350-000</v>
      </c>
      <c r="T355" s="48"/>
      <c r="U355" s="45" t="str">
        <f>VLOOKUP(B355,SAOM!B$2:M1661,12,0)</f>
        <v>38 3746-1191</v>
      </c>
      <c r="V355" s="47">
        <v>41092</v>
      </c>
      <c r="W355" s="45" t="s">
        <v>1666</v>
      </c>
      <c r="X355" s="49">
        <v>41092</v>
      </c>
      <c r="Y355" s="66"/>
      <c r="Z355" s="129" t="s">
        <v>5008</v>
      </c>
      <c r="AA355" s="67">
        <v>41092</v>
      </c>
      <c r="AB355" s="8" t="s">
        <v>5009</v>
      </c>
      <c r="AC355" s="50" t="s">
        <v>4902</v>
      </c>
    </row>
    <row r="356" spans="1:29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44" t="s">
        <v>684</v>
      </c>
      <c r="H356" s="7" t="s">
        <v>501</v>
      </c>
      <c r="I356" s="7" t="s">
        <v>503</v>
      </c>
      <c r="J356" s="8" t="s">
        <v>3486</v>
      </c>
      <c r="K356" s="8" t="s">
        <v>1051</v>
      </c>
      <c r="L356" s="8" t="s">
        <v>1052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39350-000</v>
      </c>
      <c r="T356" s="33"/>
      <c r="U356" s="8" t="str">
        <f>VLOOKUP(B356,SAOM!B$2:M1662,12,0)</f>
        <v>38 3746-1191</v>
      </c>
      <c r="V356" s="12"/>
      <c r="W356" s="8"/>
      <c r="X356" s="39"/>
      <c r="Y356" s="41"/>
      <c r="Z356" s="105"/>
      <c r="AA356" s="42"/>
      <c r="AB356" s="8"/>
      <c r="AC356" s="50" t="s">
        <v>4902</v>
      </c>
    </row>
    <row r="357" spans="1:29" s="61" customFormat="1">
      <c r="A357" s="43">
        <v>3448</v>
      </c>
      <c r="B357" s="75">
        <v>3448</v>
      </c>
      <c r="C357" s="12">
        <v>41037</v>
      </c>
      <c r="D357" s="47">
        <v>41082</v>
      </c>
      <c r="E357" s="47">
        <f t="shared" si="5"/>
        <v>41097</v>
      </c>
      <c r="F357" s="47" t="s">
        <v>503</v>
      </c>
      <c r="G357" s="44" t="s">
        <v>519</v>
      </c>
      <c r="H357" s="7" t="s">
        <v>501</v>
      </c>
      <c r="I357" s="7" t="s">
        <v>503</v>
      </c>
      <c r="J357" s="8" t="s">
        <v>2133</v>
      </c>
      <c r="K357" s="8" t="s">
        <v>1290</v>
      </c>
      <c r="L357" s="8" t="s">
        <v>1291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39280-000</v>
      </c>
      <c r="T357" s="33"/>
      <c r="U357" s="8" t="str">
        <f>VLOOKUP(B357,SAOM!B$2:M1664,12,0)</f>
        <v>38 3742-3032</v>
      </c>
      <c r="V357" s="12">
        <v>41085</v>
      </c>
      <c r="W357" s="8" t="s">
        <v>3078</v>
      </c>
      <c r="X357" s="39">
        <v>41085</v>
      </c>
      <c r="Y357" s="41"/>
      <c r="Z357" s="105"/>
      <c r="AA357" s="42">
        <v>41085</v>
      </c>
      <c r="AB357" s="8" t="s">
        <v>4599</v>
      </c>
      <c r="AC357" s="50" t="s">
        <v>4902</v>
      </c>
    </row>
    <row r="358" spans="1:29" s="61" customFormat="1">
      <c r="A358" s="43">
        <v>3445</v>
      </c>
      <c r="B358" s="75">
        <v>3445</v>
      </c>
      <c r="C358" s="12">
        <v>41037</v>
      </c>
      <c r="D358" s="47">
        <v>41082</v>
      </c>
      <c r="E358" s="47">
        <f t="shared" si="5"/>
        <v>41097</v>
      </c>
      <c r="F358" s="47" t="s">
        <v>503</v>
      </c>
      <c r="G358" s="44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3282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39818-000</v>
      </c>
      <c r="T358" s="33"/>
      <c r="U358" s="8" t="str">
        <f>VLOOKUP(B358,SAOM!B$2:M1665,12,0)</f>
        <v>33 3534-1217</v>
      </c>
      <c r="V358" s="12">
        <v>41086</v>
      </c>
      <c r="W358" s="8" t="s">
        <v>2248</v>
      </c>
      <c r="X358" s="39">
        <v>41086</v>
      </c>
      <c r="Y358" s="41"/>
      <c r="Z358" s="105"/>
      <c r="AA358" s="42">
        <v>41086</v>
      </c>
      <c r="AB358" s="8" t="s">
        <v>4779</v>
      </c>
      <c r="AC358" s="50" t="s">
        <v>4902</v>
      </c>
    </row>
    <row r="359" spans="1:29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44" t="s">
        <v>519</v>
      </c>
      <c r="H359" s="7" t="s">
        <v>501</v>
      </c>
      <c r="I359" s="7" t="s">
        <v>503</v>
      </c>
      <c r="J359" s="8" t="s">
        <v>2133</v>
      </c>
      <c r="K359" s="8" t="s">
        <v>1290</v>
      </c>
      <c r="L359" s="8" t="s">
        <v>1291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41094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39280-000</v>
      </c>
      <c r="T359" s="33"/>
      <c r="U359" s="8" t="str">
        <f>VLOOKUP(B359,SAOM!B$2:M1666,12,0)</f>
        <v>38 3742-3044</v>
      </c>
      <c r="V359" s="12">
        <v>41094</v>
      </c>
      <c r="W359" s="8" t="s">
        <v>1965</v>
      </c>
      <c r="X359" s="39">
        <v>41095</v>
      </c>
      <c r="Y359" s="41"/>
      <c r="Z359" s="105"/>
      <c r="AA359" s="42">
        <v>41095</v>
      </c>
      <c r="AB359" s="8" t="s">
        <v>5582</v>
      </c>
      <c r="AC359" s="50" t="s">
        <v>4902</v>
      </c>
    </row>
    <row r="360" spans="1:29" s="61" customFormat="1">
      <c r="A360" s="43">
        <v>3443</v>
      </c>
      <c r="B360" s="75">
        <v>3443</v>
      </c>
      <c r="C360" s="12">
        <v>41037</v>
      </c>
      <c r="D360" s="47">
        <v>41082</v>
      </c>
      <c r="E360" s="47">
        <f t="shared" si="5"/>
        <v>41097</v>
      </c>
      <c r="F360" s="47" t="s">
        <v>503</v>
      </c>
      <c r="G360" s="44" t="s">
        <v>519</v>
      </c>
      <c r="H360" s="7" t="s">
        <v>501</v>
      </c>
      <c r="I360" s="7" t="s">
        <v>503</v>
      </c>
      <c r="J360" s="8" t="s">
        <v>2133</v>
      </c>
      <c r="K360" s="8" t="s">
        <v>1290</v>
      </c>
      <c r="L360" s="8" t="s">
        <v>1291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39280-000</v>
      </c>
      <c r="T360" s="33"/>
      <c r="U360" s="8" t="str">
        <f>VLOOKUP(B360,SAOM!B$2:M1667,12,0)</f>
        <v>38 3742-2703</v>
      </c>
      <c r="V360" s="12">
        <v>41087</v>
      </c>
      <c r="W360" s="8" t="s">
        <v>3078</v>
      </c>
      <c r="X360" s="39">
        <v>41087</v>
      </c>
      <c r="Y360" s="41"/>
      <c r="Z360" s="105"/>
      <c r="AA360" s="42">
        <v>41087</v>
      </c>
      <c r="AB360" s="8" t="s">
        <v>4835</v>
      </c>
      <c r="AC360" s="50" t="s">
        <v>4902</v>
      </c>
    </row>
    <row r="361" spans="1:29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7" t="s">
        <v>503</v>
      </c>
      <c r="J361" s="45" t="s">
        <v>2133</v>
      </c>
      <c r="K361" s="45" t="s">
        <v>1290</v>
      </c>
      <c r="L361" s="45" t="s">
        <v>1291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39280-000</v>
      </c>
      <c r="T361" s="48"/>
      <c r="U361" s="45" t="str">
        <f>VLOOKUP(B361,SAOM!B$2:M1668,12,0)</f>
        <v>38 3742-1853</v>
      </c>
      <c r="V361" s="47">
        <v>41087</v>
      </c>
      <c r="W361" s="45" t="s">
        <v>3078</v>
      </c>
      <c r="X361" s="49">
        <v>41087</v>
      </c>
      <c r="Y361" s="66"/>
      <c r="Z361" s="104"/>
      <c r="AA361" s="67">
        <v>41087</v>
      </c>
      <c r="AB361" s="8" t="s">
        <v>4827</v>
      </c>
      <c r="AC361" s="50" t="s">
        <v>4902</v>
      </c>
    </row>
    <row r="362" spans="1:29" s="61" customFormat="1">
      <c r="A362" s="43">
        <v>3460</v>
      </c>
      <c r="B362" s="75">
        <v>3460</v>
      </c>
      <c r="C362" s="12">
        <v>41038</v>
      </c>
      <c r="D362" s="12">
        <f>C362+45</f>
        <v>41083</v>
      </c>
      <c r="E362" s="47">
        <f t="shared" si="5"/>
        <v>41098</v>
      </c>
      <c r="F362" s="12" t="s">
        <v>503</v>
      </c>
      <c r="G362" s="44" t="s">
        <v>684</v>
      </c>
      <c r="H362" s="7" t="s">
        <v>501</v>
      </c>
      <c r="I362" s="7" t="s">
        <v>501</v>
      </c>
      <c r="J362" s="8" t="s">
        <v>3259</v>
      </c>
      <c r="K362" s="8" t="s">
        <v>3283</v>
      </c>
      <c r="L362" s="8" t="s">
        <v>3284</v>
      </c>
      <c r="M362" s="9" t="str">
        <f>VLOOKUP(B362,SAOM!B$2:H1364,7,0)</f>
        <v>SES-SAAS-3460</v>
      </c>
      <c r="N362" s="9">
        <v>4035</v>
      </c>
      <c r="O362" s="12">
        <f>VLOOKUP(B362,SAOM!B$2:I1364,8,0)</f>
        <v>41096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39295-000</v>
      </c>
      <c r="T362" s="33"/>
      <c r="U362" s="8" t="str">
        <f>VLOOKUP(B362,SAOM!B$2:M1670,12,0)</f>
        <v>38 9921-8533</v>
      </c>
      <c r="V362" s="12"/>
      <c r="W362" s="8"/>
      <c r="X362" s="39"/>
      <c r="Y362" s="41"/>
      <c r="Z362" s="105"/>
      <c r="AA362" s="42"/>
      <c r="AB362" s="8"/>
      <c r="AC362" s="50" t="s">
        <v>4902</v>
      </c>
    </row>
    <row r="363" spans="1:29" s="61" customFormat="1">
      <c r="A363" s="43">
        <v>3459</v>
      </c>
      <c r="B363" s="75">
        <v>3459</v>
      </c>
      <c r="C363" s="12">
        <v>41038</v>
      </c>
      <c r="D363" s="47">
        <v>41083</v>
      </c>
      <c r="E363" s="47">
        <f t="shared" si="5"/>
        <v>41098</v>
      </c>
      <c r="F363" s="47" t="s">
        <v>503</v>
      </c>
      <c r="G363" s="44" t="s">
        <v>519</v>
      </c>
      <c r="H363" s="7" t="s">
        <v>501</v>
      </c>
      <c r="I363" s="7" t="s">
        <v>503</v>
      </c>
      <c r="J363" s="8" t="s">
        <v>1926</v>
      </c>
      <c r="K363" s="8" t="s">
        <v>857</v>
      </c>
      <c r="L363" s="8" t="s">
        <v>858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39270-000</v>
      </c>
      <c r="T363" s="33"/>
      <c r="U363" s="8" t="str">
        <f>VLOOKUP(B363,SAOM!B$2:M1671,12,0)</f>
        <v>38 3743-9993</v>
      </c>
      <c r="V363" s="12">
        <v>41087</v>
      </c>
      <c r="W363" s="8" t="s">
        <v>1666</v>
      </c>
      <c r="X363" s="39">
        <v>41087</v>
      </c>
      <c r="Y363" s="41"/>
      <c r="Z363" s="105"/>
      <c r="AA363" s="42">
        <v>41087</v>
      </c>
      <c r="AB363" s="8" t="s">
        <v>4858</v>
      </c>
      <c r="AC363" s="50" t="s">
        <v>4902</v>
      </c>
    </row>
    <row r="364" spans="1:29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44" t="s">
        <v>519</v>
      </c>
      <c r="H364" s="7" t="s">
        <v>501</v>
      </c>
      <c r="I364" s="7" t="s">
        <v>503</v>
      </c>
      <c r="J364" s="8" t="s">
        <v>3226</v>
      </c>
      <c r="K364" s="8" t="s">
        <v>3278</v>
      </c>
      <c r="L364" s="8" t="s">
        <v>3279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39250-000</v>
      </c>
      <c r="T364" s="33"/>
      <c r="U364" s="8" t="str">
        <f>VLOOKUP(B364,SAOM!B$2:M1672,12,0)</f>
        <v>38 3759-1226</v>
      </c>
      <c r="V364" s="12">
        <v>41082</v>
      </c>
      <c r="W364" s="8" t="s">
        <v>1639</v>
      </c>
      <c r="X364" s="39">
        <v>41082</v>
      </c>
      <c r="Y364" s="41"/>
      <c r="Z364" s="105" t="s">
        <v>4591</v>
      </c>
      <c r="AA364" s="42">
        <v>41082</v>
      </c>
      <c r="AB364" s="8" t="s">
        <v>4590</v>
      </c>
      <c r="AC364" s="50" t="s">
        <v>4902</v>
      </c>
    </row>
    <row r="365" spans="1:29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44" t="s">
        <v>519</v>
      </c>
      <c r="H365" s="7" t="s">
        <v>501</v>
      </c>
      <c r="I365" s="7" t="s">
        <v>503</v>
      </c>
      <c r="J365" s="8" t="s">
        <v>3226</v>
      </c>
      <c r="K365" s="8" t="s">
        <v>3278</v>
      </c>
      <c r="L365" s="8" t="s">
        <v>3279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39250-000</v>
      </c>
      <c r="T365" s="33"/>
      <c r="U365" s="8" t="str">
        <f>VLOOKUP(B365,SAOM!B$2:M1673,12,0)</f>
        <v>38 3759-1239</v>
      </c>
      <c r="V365" s="12">
        <v>41082</v>
      </c>
      <c r="W365" s="8" t="s">
        <v>1639</v>
      </c>
      <c r="X365" s="39">
        <v>41082</v>
      </c>
      <c r="Y365" s="41"/>
      <c r="Z365" s="105"/>
      <c r="AA365" s="42">
        <v>41082</v>
      </c>
      <c r="AB365" s="8" t="s">
        <v>4558</v>
      </c>
      <c r="AC365" s="50" t="s">
        <v>4902</v>
      </c>
    </row>
    <row r="366" spans="1:29" s="61" customFormat="1">
      <c r="A366" s="43">
        <v>3458</v>
      </c>
      <c r="B366" s="75">
        <v>3458</v>
      </c>
      <c r="C366" s="12">
        <v>41038</v>
      </c>
      <c r="D366" s="12">
        <f t="shared" ref="D366:D367" si="6">C366+45</f>
        <v>41083</v>
      </c>
      <c r="E366" s="47">
        <f t="shared" si="5"/>
        <v>41098</v>
      </c>
      <c r="F366" s="47" t="s">
        <v>503</v>
      </c>
      <c r="G366" s="44" t="s">
        <v>519</v>
      </c>
      <c r="H366" s="7" t="s">
        <v>501</v>
      </c>
      <c r="I366" s="7" t="s">
        <v>503</v>
      </c>
      <c r="J366" s="8" t="s">
        <v>1926</v>
      </c>
      <c r="K366" s="8" t="s">
        <v>857</v>
      </c>
      <c r="L366" s="8" t="s">
        <v>858</v>
      </c>
      <c r="M366" s="9" t="str">
        <f>VLOOKUP(B366,SAOM!B$2:H1368,7,0)</f>
        <v>SES-PIRA-3458</v>
      </c>
      <c r="N366" s="9">
        <v>4035</v>
      </c>
      <c r="O366" s="12">
        <f>VLOOKUP(B366,SAOM!B$2:I1368,8,0)</f>
        <v>41095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39270-000</v>
      </c>
      <c r="T366" s="33"/>
      <c r="U366" s="8" t="str">
        <f>VLOOKUP(B366,SAOM!B$2:M1674,12,0)</f>
        <v>38 3743-9936</v>
      </c>
      <c r="V366" s="12">
        <v>41095</v>
      </c>
      <c r="W366" s="8" t="s">
        <v>3078</v>
      </c>
      <c r="X366" s="39">
        <v>41095</v>
      </c>
      <c r="Y366" s="41"/>
      <c r="Z366" s="105"/>
      <c r="AA366" s="42">
        <v>41095</v>
      </c>
      <c r="AB366" s="8" t="s">
        <v>5583</v>
      </c>
      <c r="AC366" s="50" t="s">
        <v>4902</v>
      </c>
    </row>
    <row r="367" spans="1:29" s="61" customFormat="1">
      <c r="A367" s="43">
        <v>3461</v>
      </c>
      <c r="B367" s="75">
        <v>3461</v>
      </c>
      <c r="C367" s="12">
        <v>41038</v>
      </c>
      <c r="D367" s="12">
        <f t="shared" si="6"/>
        <v>41083</v>
      </c>
      <c r="E367" s="47">
        <f t="shared" si="5"/>
        <v>41098</v>
      </c>
      <c r="F367" s="47" t="s">
        <v>503</v>
      </c>
      <c r="G367" s="44" t="s">
        <v>519</v>
      </c>
      <c r="H367" s="7" t="s">
        <v>501</v>
      </c>
      <c r="I367" s="7" t="s">
        <v>503</v>
      </c>
      <c r="J367" s="8" t="s">
        <v>1926</v>
      </c>
      <c r="K367" s="8" t="s">
        <v>857</v>
      </c>
      <c r="L367" s="8" t="s">
        <v>858</v>
      </c>
      <c r="M367" s="9" t="str">
        <f>VLOOKUP(B367,SAOM!B$2:H1369,7,0)</f>
        <v>SES-PIRA-3461</v>
      </c>
      <c r="N367" s="9">
        <v>4035</v>
      </c>
      <c r="O367" s="12">
        <f>VLOOKUP(B367,SAOM!B$2:I1369,8,0)</f>
        <v>41095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39270-000</v>
      </c>
      <c r="T367" s="33"/>
      <c r="U367" s="8" t="str">
        <f>VLOOKUP(B367,SAOM!B$2:M1675,12,0)</f>
        <v>38 3743-9909</v>
      </c>
      <c r="V367" s="12">
        <v>41095</v>
      </c>
      <c r="W367" s="8" t="s">
        <v>3078</v>
      </c>
      <c r="X367" s="39">
        <v>41095</v>
      </c>
      <c r="Y367" s="41"/>
      <c r="Z367" s="105"/>
      <c r="AA367" s="42">
        <v>41095</v>
      </c>
      <c r="AB367" s="8" t="s">
        <v>5584</v>
      </c>
      <c r="AC367" s="50" t="s">
        <v>4902</v>
      </c>
    </row>
    <row r="368" spans="1:29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>
        <v>41089</v>
      </c>
      <c r="G368" s="44" t="s">
        <v>766</v>
      </c>
      <c r="H368" s="7" t="s">
        <v>501</v>
      </c>
      <c r="I368" s="7" t="s">
        <v>508</v>
      </c>
      <c r="J368" s="8" t="s">
        <v>1926</v>
      </c>
      <c r="K368" s="8" t="s">
        <v>857</v>
      </c>
      <c r="L368" s="8" t="s">
        <v>858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39270-000</v>
      </c>
      <c r="T368" s="33"/>
      <c r="U368" s="8" t="str">
        <f>VLOOKUP(B368,SAOM!B$2:M1676,12,0)</f>
        <v>38 3743-9936</v>
      </c>
      <c r="V368" s="12"/>
      <c r="W368" s="8"/>
      <c r="X368" s="39"/>
      <c r="Y368" s="41"/>
      <c r="Z368" s="105" t="s">
        <v>4903</v>
      </c>
      <c r="AA368" s="42">
        <v>41089</v>
      </c>
      <c r="AB368" s="8"/>
      <c r="AC368" s="50" t="s">
        <v>4902</v>
      </c>
    </row>
    <row r="369" spans="1:29" s="61" customFormat="1">
      <c r="A369" s="43">
        <v>3470</v>
      </c>
      <c r="B369" s="75">
        <v>3470</v>
      </c>
      <c r="C369" s="12">
        <v>41040</v>
      </c>
      <c r="D369" s="47">
        <v>41085</v>
      </c>
      <c r="E369" s="47">
        <f t="shared" si="5"/>
        <v>41100</v>
      </c>
      <c r="F369" s="47" t="s">
        <v>503</v>
      </c>
      <c r="G369" s="44" t="s">
        <v>519</v>
      </c>
      <c r="H369" s="7" t="s">
        <v>501</v>
      </c>
      <c r="I369" s="7" t="s">
        <v>503</v>
      </c>
      <c r="J369" s="8" t="s">
        <v>1926</v>
      </c>
      <c r="K369" s="8" t="s">
        <v>857</v>
      </c>
      <c r="L369" s="8" t="s">
        <v>858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39270-000</v>
      </c>
      <c r="T369" s="33"/>
      <c r="U369" s="8" t="str">
        <f>VLOOKUP(B369,SAOM!B$2:M1677,12,0)</f>
        <v>38 3743-9994</v>
      </c>
      <c r="V369" s="12">
        <v>41088</v>
      </c>
      <c r="W369" s="8" t="s">
        <v>1982</v>
      </c>
      <c r="X369" s="39">
        <v>41089</v>
      </c>
      <c r="Y369" s="41"/>
      <c r="Z369" s="105"/>
      <c r="AA369" s="42">
        <v>41088</v>
      </c>
      <c r="AB369" s="8" t="s">
        <v>4976</v>
      </c>
      <c r="AC369" s="50" t="s">
        <v>4902</v>
      </c>
    </row>
    <row r="370" spans="1:29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41095</v>
      </c>
      <c r="G370" s="44" t="s">
        <v>766</v>
      </c>
      <c r="H370" s="7" t="s">
        <v>501</v>
      </c>
      <c r="I370" s="7" t="s">
        <v>503</v>
      </c>
      <c r="J370" s="8" t="s">
        <v>1926</v>
      </c>
      <c r="K370" s="8" t="s">
        <v>857</v>
      </c>
      <c r="L370" s="8" t="s">
        <v>858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39270-000</v>
      </c>
      <c r="T370" s="33"/>
      <c r="U370" s="8" t="str">
        <f>VLOOKUP(B370,SAOM!B$2:M1678,12,0)</f>
        <v>38 3743-9937</v>
      </c>
      <c r="V370" s="12"/>
      <c r="W370" s="8"/>
      <c r="X370" s="39"/>
      <c r="Y370" s="41"/>
      <c r="Z370" s="102" t="s">
        <v>5576</v>
      </c>
      <c r="AA370" s="42">
        <v>41095</v>
      </c>
      <c r="AB370" s="8"/>
      <c r="AC370" s="50" t="s">
        <v>4902</v>
      </c>
    </row>
    <row r="371" spans="1:29" s="61" customFormat="1">
      <c r="A371" s="43">
        <v>3468</v>
      </c>
      <c r="B371" s="75">
        <v>3468</v>
      </c>
      <c r="C371" s="12">
        <v>41040</v>
      </c>
      <c r="D371" s="47">
        <v>41085</v>
      </c>
      <c r="E371" s="47">
        <f t="shared" si="5"/>
        <v>41100</v>
      </c>
      <c r="F371" s="47" t="s">
        <v>503</v>
      </c>
      <c r="G371" s="44" t="s">
        <v>519</v>
      </c>
      <c r="H371" s="7" t="s">
        <v>501</v>
      </c>
      <c r="I371" s="7" t="s">
        <v>503</v>
      </c>
      <c r="J371" s="8" t="s">
        <v>1926</v>
      </c>
      <c r="K371" s="8" t="s">
        <v>857</v>
      </c>
      <c r="L371" s="8" t="s">
        <v>858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39270-000</v>
      </c>
      <c r="T371" s="33"/>
      <c r="U371" s="8" t="str">
        <f>VLOOKUP(B371,SAOM!B$2:M1679,12,0)</f>
        <v>38 3743-9935</v>
      </c>
      <c r="V371" s="12">
        <v>41087</v>
      </c>
      <c r="W371" s="8" t="s">
        <v>1666</v>
      </c>
      <c r="X371" s="39">
        <v>41087</v>
      </c>
      <c r="Y371" s="41"/>
      <c r="Z371" s="105"/>
      <c r="AA371" s="42">
        <v>41087</v>
      </c>
      <c r="AB371" s="8" t="s">
        <v>4829</v>
      </c>
      <c r="AC371" s="50" t="s">
        <v>4902</v>
      </c>
    </row>
    <row r="372" spans="1:29" s="61" customFormat="1">
      <c r="A372" s="43">
        <v>3467</v>
      </c>
      <c r="B372" s="75">
        <v>3467</v>
      </c>
      <c r="C372" s="12">
        <v>41040</v>
      </c>
      <c r="D372" s="47">
        <v>41085</v>
      </c>
      <c r="E372" s="47">
        <f t="shared" si="5"/>
        <v>41100</v>
      </c>
      <c r="F372" s="47" t="s">
        <v>503</v>
      </c>
      <c r="G372" s="44" t="s">
        <v>519</v>
      </c>
      <c r="H372" s="7" t="s">
        <v>501</v>
      </c>
      <c r="I372" s="7" t="s">
        <v>503</v>
      </c>
      <c r="J372" s="8" t="s">
        <v>1926</v>
      </c>
      <c r="K372" s="8" t="s">
        <v>857</v>
      </c>
      <c r="L372" s="8" t="s">
        <v>858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39270-000</v>
      </c>
      <c r="T372" s="33"/>
      <c r="U372" s="8" t="str">
        <f>VLOOKUP(B372,SAOM!B$2:M1680,12,0)</f>
        <v>38 3743-9939</v>
      </c>
      <c r="V372" s="12">
        <v>41081</v>
      </c>
      <c r="W372" s="8" t="s">
        <v>1982</v>
      </c>
      <c r="X372" s="39">
        <v>41082</v>
      </c>
      <c r="Y372" s="41"/>
      <c r="Z372" s="105"/>
      <c r="AA372" s="42">
        <v>41082</v>
      </c>
      <c r="AB372" s="8" t="s">
        <v>4556</v>
      </c>
      <c r="AC372" s="50" t="s">
        <v>4902</v>
      </c>
    </row>
    <row r="373" spans="1:29" s="61" customFormat="1">
      <c r="A373" s="43">
        <v>3464</v>
      </c>
      <c r="B373" s="75">
        <v>3464</v>
      </c>
      <c r="C373" s="12">
        <v>41040</v>
      </c>
      <c r="D373" s="47">
        <v>41085</v>
      </c>
      <c r="E373" s="47">
        <f t="shared" si="5"/>
        <v>41100</v>
      </c>
      <c r="F373" s="47" t="s">
        <v>503</v>
      </c>
      <c r="G373" s="44" t="s">
        <v>519</v>
      </c>
      <c r="H373" s="7" t="s">
        <v>501</v>
      </c>
      <c r="I373" s="7" t="s">
        <v>503</v>
      </c>
      <c r="J373" s="8" t="s">
        <v>1926</v>
      </c>
      <c r="K373" s="8" t="s">
        <v>857</v>
      </c>
      <c r="L373" s="8" t="s">
        <v>858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39270-000</v>
      </c>
      <c r="T373" s="33"/>
      <c r="U373" s="8" t="str">
        <f>VLOOKUP(B373,SAOM!B$2:M1681,12,0)</f>
        <v>38 3743-9987</v>
      </c>
      <c r="V373" s="12">
        <v>41087</v>
      </c>
      <c r="W373" s="8" t="s">
        <v>1639</v>
      </c>
      <c r="X373" s="39">
        <v>41087</v>
      </c>
      <c r="Y373" s="41"/>
      <c r="Z373" s="105"/>
      <c r="AA373" s="42">
        <v>41087</v>
      </c>
      <c r="AB373" s="8" t="s">
        <v>4836</v>
      </c>
      <c r="AC373" s="50" t="s">
        <v>4902</v>
      </c>
    </row>
    <row r="374" spans="1:29" s="61" customFormat="1">
      <c r="A374" s="43">
        <v>3465</v>
      </c>
      <c r="B374" s="75">
        <v>3465</v>
      </c>
      <c r="C374" s="12">
        <v>41040</v>
      </c>
      <c r="D374" s="47">
        <v>41085</v>
      </c>
      <c r="E374" s="47">
        <f t="shared" si="5"/>
        <v>41100</v>
      </c>
      <c r="F374" s="47" t="s">
        <v>503</v>
      </c>
      <c r="G374" s="44" t="s">
        <v>519</v>
      </c>
      <c r="H374" s="7" t="s">
        <v>501</v>
      </c>
      <c r="I374" s="7" t="s">
        <v>503</v>
      </c>
      <c r="J374" s="8" t="s">
        <v>1926</v>
      </c>
      <c r="K374" s="8" t="s">
        <v>857</v>
      </c>
      <c r="L374" s="8" t="s">
        <v>858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41089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39270-000</v>
      </c>
      <c r="T374" s="33"/>
      <c r="U374" s="8" t="str">
        <f>VLOOKUP(B374,SAOM!B$2:M1682,12,0)</f>
        <v>38 3743-9908</v>
      </c>
      <c r="V374" s="12">
        <v>41089</v>
      </c>
      <c r="W374" s="8" t="s">
        <v>1639</v>
      </c>
      <c r="X374" s="39">
        <v>41089</v>
      </c>
      <c r="Y374" s="41"/>
      <c r="Z374" s="105"/>
      <c r="AA374" s="42">
        <v>41089</v>
      </c>
      <c r="AB374" s="8" t="s">
        <v>4975</v>
      </c>
      <c r="AC374" s="50" t="s">
        <v>4902</v>
      </c>
    </row>
    <row r="375" spans="1:29" s="61" customFormat="1">
      <c r="A375" s="43">
        <v>3466</v>
      </c>
      <c r="B375" s="75">
        <v>3466</v>
      </c>
      <c r="C375" s="12">
        <v>41040</v>
      </c>
      <c r="D375" s="47">
        <v>41085</v>
      </c>
      <c r="E375" s="47">
        <f t="shared" si="5"/>
        <v>41100</v>
      </c>
      <c r="F375" s="12">
        <v>41044</v>
      </c>
      <c r="G375" s="44" t="s">
        <v>519</v>
      </c>
      <c r="H375" s="7" t="s">
        <v>501</v>
      </c>
      <c r="I375" s="7" t="s">
        <v>503</v>
      </c>
      <c r="J375" s="8" t="s">
        <v>1926</v>
      </c>
      <c r="K375" s="8" t="s">
        <v>857</v>
      </c>
      <c r="L375" s="8" t="s">
        <v>858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39270-000</v>
      </c>
      <c r="T375" s="33"/>
      <c r="U375" s="8" t="str">
        <f>VLOOKUP(B375,SAOM!B$2:M1683,12,0)</f>
        <v>38 3743-9940</v>
      </c>
      <c r="V375" s="12">
        <v>41089</v>
      </c>
      <c r="W375" s="8" t="s">
        <v>1639</v>
      </c>
      <c r="X375" s="39">
        <v>41089</v>
      </c>
      <c r="Y375" s="41"/>
      <c r="Z375" s="105" t="s">
        <v>3337</v>
      </c>
      <c r="AA375" s="42">
        <v>41089</v>
      </c>
      <c r="AB375" s="8" t="s">
        <v>4014</v>
      </c>
      <c r="AC375" s="50" t="s">
        <v>4902</v>
      </c>
    </row>
    <row r="376" spans="1:29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44" t="s">
        <v>519</v>
      </c>
      <c r="H376" s="7" t="s">
        <v>501</v>
      </c>
      <c r="I376" s="7" t="s">
        <v>503</v>
      </c>
      <c r="J376" s="8" t="s">
        <v>1926</v>
      </c>
      <c r="K376" s="8" t="s">
        <v>857</v>
      </c>
      <c r="L376" s="8" t="s">
        <v>858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41093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39270-000</v>
      </c>
      <c r="T376" s="33"/>
      <c r="U376" s="8" t="str">
        <f>VLOOKUP(B376,SAOM!B$2:M1684,12,0)</f>
        <v>38 3743-9996</v>
      </c>
      <c r="V376" s="12">
        <v>41093</v>
      </c>
      <c r="W376" s="8" t="s">
        <v>1639</v>
      </c>
      <c r="X376" s="39">
        <v>41096</v>
      </c>
      <c r="Y376" s="41"/>
      <c r="Z376" s="105" t="s">
        <v>5616</v>
      </c>
      <c r="AA376" s="42">
        <v>41096</v>
      </c>
      <c r="AB376" s="8" t="s">
        <v>5617</v>
      </c>
      <c r="AC376" s="50" t="s">
        <v>4902</v>
      </c>
    </row>
    <row r="377" spans="1:29" s="61" customFormat="1">
      <c r="A377" s="43">
        <v>3476</v>
      </c>
      <c r="B377" s="75">
        <v>3476</v>
      </c>
      <c r="C377" s="12">
        <v>41044</v>
      </c>
      <c r="D377" s="12">
        <f t="shared" ref="D377:D378" si="7">C377+45</f>
        <v>41089</v>
      </c>
      <c r="E377" s="47">
        <f t="shared" si="5"/>
        <v>41104</v>
      </c>
      <c r="F377" s="47" t="s">
        <v>503</v>
      </c>
      <c r="G377" s="44" t="s">
        <v>519</v>
      </c>
      <c r="H377" s="7" t="s">
        <v>501</v>
      </c>
      <c r="I377" s="7" t="s">
        <v>503</v>
      </c>
      <c r="J377" s="8" t="s">
        <v>1926</v>
      </c>
      <c r="K377" s="8" t="s">
        <v>857</v>
      </c>
      <c r="L377" s="8" t="s">
        <v>858</v>
      </c>
      <c r="M377" s="9" t="str">
        <f>VLOOKUP(B377,SAOM!B$2:H1409,7,0)</f>
        <v>SES-PIRA-3476</v>
      </c>
      <c r="N377" s="9">
        <v>4033</v>
      </c>
      <c r="O377" s="12">
        <f>VLOOKUP(B377,SAOM!B$2:I1409,8,0)</f>
        <v>41094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39270-000</v>
      </c>
      <c r="T377" s="33"/>
      <c r="U377" s="8" t="str">
        <f>VLOOKUP(B377,SAOM!B$2:M1715,12,0)</f>
        <v>38 3743-9997</v>
      </c>
      <c r="V377" s="12">
        <v>41094</v>
      </c>
      <c r="W377" s="8" t="s">
        <v>1639</v>
      </c>
      <c r="X377" s="39">
        <v>41094</v>
      </c>
      <c r="Y377" s="41"/>
      <c r="Z377" s="105"/>
      <c r="AA377" s="42">
        <v>41094</v>
      </c>
      <c r="AB377" s="112" t="s">
        <v>4014</v>
      </c>
      <c r="AC377" s="50" t="s">
        <v>4902</v>
      </c>
    </row>
    <row r="378" spans="1:29" s="61" customFormat="1">
      <c r="A378" s="43">
        <v>3477</v>
      </c>
      <c r="B378" s="75">
        <v>3477</v>
      </c>
      <c r="C378" s="12">
        <v>41044</v>
      </c>
      <c r="D378" s="12">
        <f t="shared" si="7"/>
        <v>41089</v>
      </c>
      <c r="E378" s="47">
        <f t="shared" si="5"/>
        <v>41104</v>
      </c>
      <c r="F378" s="47" t="s">
        <v>503</v>
      </c>
      <c r="G378" s="44" t="s">
        <v>519</v>
      </c>
      <c r="H378" s="7" t="s">
        <v>501</v>
      </c>
      <c r="I378" s="7" t="s">
        <v>503</v>
      </c>
      <c r="J378" s="8" t="s">
        <v>3445</v>
      </c>
      <c r="K378" s="8" t="s">
        <v>3474</v>
      </c>
      <c r="L378" s="8" t="s">
        <v>3475</v>
      </c>
      <c r="M378" s="9" t="str">
        <f>VLOOKUP(B378,SAOM!B$2:H1410,7,0)</f>
        <v>SES-POUE-3477</v>
      </c>
      <c r="N378" s="9">
        <v>4033</v>
      </c>
      <c r="O378" s="12">
        <f>VLOOKUP(B378,SAOM!B$2:I1410,8,0)</f>
        <v>41095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39328-000</v>
      </c>
      <c r="T378" s="33"/>
      <c r="U378" s="8" t="str">
        <f>VLOOKUP(B378,SAOM!B$2:M1716,12,0)</f>
        <v>38 3624-9136</v>
      </c>
      <c r="V378" s="12">
        <v>41095</v>
      </c>
      <c r="W378" s="8" t="s">
        <v>1982</v>
      </c>
      <c r="X378" s="39">
        <v>41095</v>
      </c>
      <c r="Y378" s="41"/>
      <c r="Z378" s="105"/>
      <c r="AA378" s="42">
        <v>41095</v>
      </c>
      <c r="AB378" s="8" t="s">
        <v>5585</v>
      </c>
      <c r="AC378" s="50" t="s">
        <v>4902</v>
      </c>
    </row>
    <row r="379" spans="1:29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44" t="s">
        <v>766</v>
      </c>
      <c r="H379" s="7" t="s">
        <v>501</v>
      </c>
      <c r="I379" s="7" t="s">
        <v>508</v>
      </c>
      <c r="J379" s="8" t="s">
        <v>3259</v>
      </c>
      <c r="K379" s="8" t="s">
        <v>3478</v>
      </c>
      <c r="L379" s="8" t="s">
        <v>3479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39295-000</v>
      </c>
      <c r="T379" s="33"/>
      <c r="U379" s="8" t="str">
        <f>VLOOKUP(B379,SAOM!B$2:M1718,12,0)</f>
        <v>38 9938-9304</v>
      </c>
      <c r="V379" s="12"/>
      <c r="W379" s="8"/>
      <c r="X379" s="39"/>
      <c r="Y379" s="41"/>
      <c r="Z379" s="105" t="s">
        <v>1528</v>
      </c>
      <c r="AA379" s="42">
        <v>41050</v>
      </c>
      <c r="AB379" s="8"/>
      <c r="AC379" s="50" t="s">
        <v>4902</v>
      </c>
    </row>
    <row r="380" spans="1:29" s="61" customFormat="1">
      <c r="A380" s="43">
        <v>3479</v>
      </c>
      <c r="B380" s="75">
        <v>3479</v>
      </c>
      <c r="C380" s="12">
        <v>41044</v>
      </c>
      <c r="D380" s="12">
        <f>C380+45</f>
        <v>41089</v>
      </c>
      <c r="E380" s="47">
        <f t="shared" si="5"/>
        <v>41104</v>
      </c>
      <c r="F380" s="47" t="s">
        <v>503</v>
      </c>
      <c r="G380" s="44" t="s">
        <v>519</v>
      </c>
      <c r="H380" s="7" t="s">
        <v>501</v>
      </c>
      <c r="I380" s="7" t="s">
        <v>503</v>
      </c>
      <c r="J380" s="8" t="s">
        <v>3456</v>
      </c>
      <c r="K380" s="8" t="s">
        <v>3480</v>
      </c>
      <c r="L380" s="8" t="s">
        <v>3481</v>
      </c>
      <c r="M380" s="9" t="str">
        <f>VLOOKUP(B380,SAOM!B$2:H1414,7,0)</f>
        <v>SES-VAMA-3479</v>
      </c>
      <c r="N380" s="9">
        <v>4033</v>
      </c>
      <c r="O380" s="12">
        <f>VLOOKUP(B380,SAOM!B$2:I1414,8,0)</f>
        <v>41095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39260-000</v>
      </c>
      <c r="T380" s="33"/>
      <c r="U380" s="8" t="str">
        <f>VLOOKUP(B380,SAOM!B$2:M1720,12,0)</f>
        <v>38 3731-4767</v>
      </c>
      <c r="V380" s="12">
        <v>41095</v>
      </c>
      <c r="W380" s="8" t="s">
        <v>1639</v>
      </c>
      <c r="X380" s="39">
        <v>41095</v>
      </c>
      <c r="Y380" s="41"/>
      <c r="Z380" s="105"/>
      <c r="AA380" s="42">
        <v>41095</v>
      </c>
      <c r="AB380" s="8" t="s">
        <v>5586</v>
      </c>
      <c r="AC380" s="50" t="s">
        <v>4902</v>
      </c>
    </row>
    <row r="381" spans="1:29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44" t="s">
        <v>766</v>
      </c>
      <c r="H381" s="7" t="s">
        <v>501</v>
      </c>
      <c r="I381" s="7" t="s">
        <v>508</v>
      </c>
      <c r="J381" s="8" t="s">
        <v>121</v>
      </c>
      <c r="K381" s="8" t="s">
        <v>3482</v>
      </c>
      <c r="L381" s="8" t="s">
        <v>3483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39818-000</v>
      </c>
      <c r="T381" s="33"/>
      <c r="U381" s="8" t="str">
        <f>VLOOKUP(B381,SAOM!B$2:M1721,12,0)</f>
        <v>33 3534-1288</v>
      </c>
      <c r="V381" s="12"/>
      <c r="W381" s="8"/>
      <c r="X381" s="39"/>
      <c r="Y381" s="41"/>
      <c r="Z381" s="105" t="s">
        <v>1528</v>
      </c>
      <c r="AA381" s="42">
        <v>41050</v>
      </c>
      <c r="AB381" s="8"/>
      <c r="AC381" s="50" t="s">
        <v>4902</v>
      </c>
    </row>
    <row r="382" spans="1:29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44" t="s">
        <v>766</v>
      </c>
      <c r="H382" s="7" t="s">
        <v>501</v>
      </c>
      <c r="I382" s="7" t="s">
        <v>508</v>
      </c>
      <c r="J382" s="8" t="s">
        <v>121</v>
      </c>
      <c r="K382" s="8" t="s">
        <v>3482</v>
      </c>
      <c r="L382" s="8" t="s">
        <v>3483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39818-000</v>
      </c>
      <c r="T382" s="33"/>
      <c r="U382" s="8" t="str">
        <f>VLOOKUP(B382,SAOM!B$2:M1722,12,0)</f>
        <v>33 3534-2039</v>
      </c>
      <c r="V382" s="12"/>
      <c r="W382" s="8"/>
      <c r="X382" s="39"/>
      <c r="Y382" s="41"/>
      <c r="Z382" s="105" t="s">
        <v>3637</v>
      </c>
      <c r="AA382" s="42">
        <v>41050</v>
      </c>
      <c r="AB382" s="8"/>
      <c r="AC382" s="50" t="s">
        <v>4902</v>
      </c>
    </row>
    <row r="383" spans="1:29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44" t="s">
        <v>766</v>
      </c>
      <c r="H383" s="7" t="s">
        <v>501</v>
      </c>
      <c r="I383" s="7" t="s">
        <v>508</v>
      </c>
      <c r="J383" s="8" t="s">
        <v>121</v>
      </c>
      <c r="K383" s="8" t="s">
        <v>3482</v>
      </c>
      <c r="L383" s="8" t="s">
        <v>3483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39818-000</v>
      </c>
      <c r="T383" s="33"/>
      <c r="U383" s="8" t="str">
        <f>VLOOKUP(B383,SAOM!B$2:M1723,12,0)</f>
        <v>33 3534-2040</v>
      </c>
      <c r="V383" s="12"/>
      <c r="W383" s="8"/>
      <c r="X383" s="39"/>
      <c r="Y383" s="41"/>
      <c r="Z383" s="105" t="s">
        <v>3638</v>
      </c>
      <c r="AA383" s="42">
        <v>41050</v>
      </c>
      <c r="AB383" s="8"/>
      <c r="AC383" s="50" t="s">
        <v>4902</v>
      </c>
    </row>
    <row r="384" spans="1:29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44" t="s">
        <v>766</v>
      </c>
      <c r="H384" s="7" t="s">
        <v>501</v>
      </c>
      <c r="I384" s="7" t="s">
        <v>508</v>
      </c>
      <c r="J384" s="8" t="s">
        <v>121</v>
      </c>
      <c r="K384" s="8" t="s">
        <v>3482</v>
      </c>
      <c r="L384" s="8" t="s">
        <v>3483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39818-000</v>
      </c>
      <c r="T384" s="33"/>
      <c r="U384" s="8" t="str">
        <f>VLOOKUP(B384,SAOM!B$2:M1724,12,0)</f>
        <v>33 8428-0980</v>
      </c>
      <c r="V384" s="12"/>
      <c r="W384" s="8"/>
      <c r="X384" s="39"/>
      <c r="Y384" s="41"/>
      <c r="Z384" s="105" t="s">
        <v>1528</v>
      </c>
      <c r="AA384" s="42">
        <v>41050</v>
      </c>
      <c r="AB384" s="8"/>
      <c r="AC384" s="50" t="s">
        <v>4902</v>
      </c>
    </row>
    <row r="385" spans="1:29" s="61" customFormat="1">
      <c r="A385" s="43">
        <v>3484</v>
      </c>
      <c r="B385" s="75">
        <v>3484</v>
      </c>
      <c r="C385" s="12">
        <v>41044</v>
      </c>
      <c r="D385" s="47">
        <v>41089</v>
      </c>
      <c r="E385" s="47">
        <f t="shared" si="5"/>
        <v>41104</v>
      </c>
      <c r="F385" s="47" t="s">
        <v>503</v>
      </c>
      <c r="G385" s="44" t="s">
        <v>519</v>
      </c>
      <c r="H385" s="7" t="s">
        <v>501</v>
      </c>
      <c r="I385" s="7" t="s">
        <v>503</v>
      </c>
      <c r="J385" s="8" t="s">
        <v>121</v>
      </c>
      <c r="K385" s="8" t="s">
        <v>3482</v>
      </c>
      <c r="L385" s="8" t="s">
        <v>3483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39818-000</v>
      </c>
      <c r="T385" s="33"/>
      <c r="U385" s="8" t="str">
        <f>VLOOKUP(B385,SAOM!B$2:M1725,12,0)</f>
        <v>33 3534-1217</v>
      </c>
      <c r="V385" s="12">
        <v>41087</v>
      </c>
      <c r="W385" s="8" t="s">
        <v>2248</v>
      </c>
      <c r="X385" s="39">
        <v>41087</v>
      </c>
      <c r="Y385" s="41"/>
      <c r="Z385" s="105"/>
      <c r="AA385" s="42">
        <v>41087</v>
      </c>
      <c r="AB385" s="8" t="s">
        <v>4830</v>
      </c>
      <c r="AC385" s="50" t="s">
        <v>4902</v>
      </c>
    </row>
    <row r="386" spans="1:29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44" t="s">
        <v>519</v>
      </c>
      <c r="H386" s="7" t="s">
        <v>501</v>
      </c>
      <c r="I386" s="7" t="s">
        <v>503</v>
      </c>
      <c r="J386" s="8" t="s">
        <v>1385</v>
      </c>
      <c r="K386" s="8" t="s">
        <v>3425</v>
      </c>
      <c r="L386" s="8" t="s">
        <v>3426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39690-000</v>
      </c>
      <c r="T386" s="33"/>
      <c r="U386" s="8" t="str">
        <f>VLOOKUP(B386,SAOM!B$2:M1719,12,0)</f>
        <v>33 3514-2491</v>
      </c>
      <c r="V386" s="12">
        <v>41088</v>
      </c>
      <c r="W386" s="8" t="s">
        <v>2248</v>
      </c>
      <c r="X386" s="39">
        <v>41089</v>
      </c>
      <c r="Y386" s="41"/>
      <c r="Z386" s="105"/>
      <c r="AA386" s="42">
        <v>41088</v>
      </c>
      <c r="AB386" s="8" t="s">
        <v>4014</v>
      </c>
      <c r="AC386" s="50" t="s">
        <v>4902</v>
      </c>
    </row>
    <row r="387" spans="1:29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44" t="s">
        <v>766</v>
      </c>
      <c r="H387" s="7" t="s">
        <v>501</v>
      </c>
      <c r="I387" s="7" t="s">
        <v>508</v>
      </c>
      <c r="J387" s="8" t="s">
        <v>1385</v>
      </c>
      <c r="K387" s="8" t="s">
        <v>3476</v>
      </c>
      <c r="L387" s="8" t="s">
        <v>3477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39690-000</v>
      </c>
      <c r="T387" s="33"/>
      <c r="U387" s="8" t="str">
        <f>VLOOKUP(B387,SAOM!B$2:M1717,12,0)</f>
        <v>33 3514-2491</v>
      </c>
      <c r="V387" s="12"/>
      <c r="W387" s="8"/>
      <c r="X387" s="39"/>
      <c r="Y387" s="41"/>
      <c r="Z387" s="105" t="s">
        <v>3639</v>
      </c>
      <c r="AA387" s="42">
        <v>41050</v>
      </c>
      <c r="AB387" s="8"/>
      <c r="AC387" s="50" t="s">
        <v>4902</v>
      </c>
    </row>
    <row r="388" spans="1:29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44" t="s">
        <v>766</v>
      </c>
      <c r="H388" s="7" t="s">
        <v>501</v>
      </c>
      <c r="I388" s="7" t="s">
        <v>508</v>
      </c>
      <c r="J388" s="8" t="s">
        <v>1385</v>
      </c>
      <c r="K388" s="8" t="s">
        <v>3425</v>
      </c>
      <c r="L388" s="8" t="s">
        <v>3426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39690-000</v>
      </c>
      <c r="T388" s="33"/>
      <c r="U388" s="8" t="str">
        <f>VLOOKUP(B388,SAOM!B$2:M1686,12,0)</f>
        <v>33 3514-2491</v>
      </c>
      <c r="V388" s="12"/>
      <c r="W388" s="8"/>
      <c r="X388" s="39"/>
      <c r="Y388" s="41"/>
      <c r="Z388" s="105" t="s">
        <v>3640</v>
      </c>
      <c r="AA388" s="42">
        <v>41050</v>
      </c>
      <c r="AB388" s="8"/>
      <c r="AC388" s="50" t="s">
        <v>4902</v>
      </c>
    </row>
    <row r="389" spans="1:29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44" t="s">
        <v>766</v>
      </c>
      <c r="H389" s="7" t="s">
        <v>501</v>
      </c>
      <c r="I389" s="7" t="s">
        <v>508</v>
      </c>
      <c r="J389" s="8" t="s">
        <v>1385</v>
      </c>
      <c r="K389" s="8" t="s">
        <v>3425</v>
      </c>
      <c r="L389" s="8" t="s">
        <v>3426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39690-000</v>
      </c>
      <c r="T389" s="33"/>
      <c r="U389" s="8" t="str">
        <f>VLOOKUP(B389,SAOM!B$2:M1687,12,0)</f>
        <v>33 3514-2491</v>
      </c>
      <c r="V389" s="12"/>
      <c r="W389" s="8"/>
      <c r="X389" s="39"/>
      <c r="Y389" s="41"/>
      <c r="Z389" s="105" t="s">
        <v>3638</v>
      </c>
      <c r="AA389" s="42">
        <v>41050</v>
      </c>
      <c r="AB389" s="8"/>
      <c r="AC389" s="50" t="s">
        <v>4902</v>
      </c>
    </row>
    <row r="390" spans="1:29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44" t="s">
        <v>766</v>
      </c>
      <c r="H390" s="7" t="s">
        <v>501</v>
      </c>
      <c r="I390" s="7" t="s">
        <v>508</v>
      </c>
      <c r="J390" s="8" t="s">
        <v>1385</v>
      </c>
      <c r="K390" s="8" t="s">
        <v>3425</v>
      </c>
      <c r="L390" s="8" t="s">
        <v>3426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39690-000</v>
      </c>
      <c r="T390" s="33"/>
      <c r="U390" s="8" t="str">
        <f>VLOOKUP(B390,SAOM!B$2:M1688,12,0)</f>
        <v>33 3514-2491</v>
      </c>
      <c r="V390" s="12"/>
      <c r="W390" s="8"/>
      <c r="X390" s="39"/>
      <c r="Y390" s="41"/>
      <c r="Z390" s="105" t="s">
        <v>3641</v>
      </c>
      <c r="AA390" s="42">
        <v>41050</v>
      </c>
      <c r="AB390" s="8"/>
      <c r="AC390" s="50" t="s">
        <v>4902</v>
      </c>
    </row>
    <row r="391" spans="1:29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8">D391+15</f>
        <v>41104</v>
      </c>
      <c r="F391" s="47">
        <v>41050</v>
      </c>
      <c r="G391" s="44" t="s">
        <v>766</v>
      </c>
      <c r="H391" s="7" t="s">
        <v>501</v>
      </c>
      <c r="I391" s="7" t="s">
        <v>508</v>
      </c>
      <c r="J391" s="8" t="s">
        <v>1385</v>
      </c>
      <c r="K391" s="8" t="s">
        <v>3425</v>
      </c>
      <c r="L391" s="8" t="s">
        <v>3426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39690-000</v>
      </c>
      <c r="T391" s="33"/>
      <c r="U391" s="8" t="str">
        <f>VLOOKUP(B391,SAOM!B$2:M1704,12,0)</f>
        <v>33 3514-2491</v>
      </c>
      <c r="V391" s="12"/>
      <c r="W391" s="8"/>
      <c r="X391" s="39"/>
      <c r="Y391" s="41"/>
      <c r="Z391" s="105" t="s">
        <v>3642</v>
      </c>
      <c r="AA391" s="42">
        <v>41050</v>
      </c>
      <c r="AB391" s="8"/>
      <c r="AC391" s="50" t="s">
        <v>4902</v>
      </c>
    </row>
    <row r="392" spans="1:29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8"/>
        <v>41104</v>
      </c>
      <c r="F392" s="47">
        <v>41050</v>
      </c>
      <c r="G392" s="44" t="s">
        <v>754</v>
      </c>
      <c r="H392" s="7" t="s">
        <v>501</v>
      </c>
      <c r="I392" s="7" t="s">
        <v>508</v>
      </c>
      <c r="J392" s="8" t="s">
        <v>3393</v>
      </c>
      <c r="K392" s="8" t="s">
        <v>3437</v>
      </c>
      <c r="L392" s="8" t="s">
        <v>3438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36212-000</v>
      </c>
      <c r="T392" s="33"/>
      <c r="U392" s="8" t="str">
        <f>VLOOKUP(B392,SAOM!B$2:M1705,12,0)</f>
        <v>32 3351-1302</v>
      </c>
      <c r="V392" s="12"/>
      <c r="W392" s="8"/>
      <c r="X392" s="39"/>
      <c r="Y392" s="41"/>
      <c r="Z392" s="105" t="s">
        <v>5638</v>
      </c>
      <c r="AA392" s="42">
        <v>41094</v>
      </c>
      <c r="AB392" s="8"/>
      <c r="AC392" s="50" t="s">
        <v>4902</v>
      </c>
    </row>
    <row r="393" spans="1:29" s="61" customFormat="1">
      <c r="A393" s="23">
        <v>818</v>
      </c>
      <c r="B393" s="99" t="s">
        <v>1522</v>
      </c>
      <c r="C393" s="12">
        <v>40975</v>
      </c>
      <c r="D393" s="12">
        <v>41020</v>
      </c>
      <c r="E393" s="47">
        <f t="shared" si="8"/>
        <v>41035</v>
      </c>
      <c r="F393" s="12">
        <v>40991</v>
      </c>
      <c r="G393" s="44" t="s">
        <v>519</v>
      </c>
      <c r="H393" s="7" t="s">
        <v>686</v>
      </c>
      <c r="I393" s="7" t="s">
        <v>503</v>
      </c>
      <c r="J393" s="45" t="s">
        <v>1067</v>
      </c>
      <c r="K393" s="8" t="s">
        <v>1076</v>
      </c>
      <c r="L393" s="8" t="s">
        <v>1077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33943-470</v>
      </c>
      <c r="T393" s="33"/>
      <c r="U393" s="8" t="str">
        <f>VLOOKUP(B393,SAOM!B$2:M1540,12,0)</f>
        <v>(31) 3639-8709</v>
      </c>
      <c r="V393" s="12">
        <v>41031</v>
      </c>
      <c r="W393" s="8" t="s">
        <v>965</v>
      </c>
      <c r="X393" s="39">
        <v>41031</v>
      </c>
      <c r="Y393" s="41"/>
      <c r="Z393" s="105" t="s">
        <v>3175</v>
      </c>
      <c r="AA393" s="42">
        <v>41031</v>
      </c>
      <c r="AB393" s="42"/>
      <c r="AC393" s="50" t="s">
        <v>4902</v>
      </c>
    </row>
    <row r="394" spans="1:29" s="61" customFormat="1">
      <c r="A394" s="43">
        <v>3493</v>
      </c>
      <c r="B394" s="75">
        <v>3493</v>
      </c>
      <c r="C394" s="12">
        <v>41044</v>
      </c>
      <c r="D394" s="12">
        <v>41133</v>
      </c>
      <c r="E394" s="47">
        <f t="shared" si="8"/>
        <v>41148</v>
      </c>
      <c r="F394" s="47">
        <v>41050</v>
      </c>
      <c r="G394" s="44" t="s">
        <v>754</v>
      </c>
      <c r="H394" s="7" t="s">
        <v>501</v>
      </c>
      <c r="I394" s="7" t="s">
        <v>508</v>
      </c>
      <c r="J394" s="8" t="s">
        <v>3393</v>
      </c>
      <c r="K394" s="8" t="s">
        <v>3437</v>
      </c>
      <c r="L394" s="8" t="s">
        <v>3438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36212-000</v>
      </c>
      <c r="T394" s="33"/>
      <c r="U394" s="8" t="str">
        <f>VLOOKUP(B394,SAOM!B$2:M1707,12,0)</f>
        <v>32 3351-1288</v>
      </c>
      <c r="V394" s="12"/>
      <c r="W394" s="8"/>
      <c r="X394" s="39"/>
      <c r="Y394" s="41"/>
      <c r="Z394" s="105" t="s">
        <v>5639</v>
      </c>
      <c r="AA394" s="42">
        <v>41094</v>
      </c>
      <c r="AB394" s="8"/>
      <c r="AC394" s="50" t="s">
        <v>4902</v>
      </c>
    </row>
    <row r="395" spans="1:29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8"/>
        <v>41062</v>
      </c>
      <c r="F395" s="47" t="s">
        <v>503</v>
      </c>
      <c r="G395" s="44" t="s">
        <v>519</v>
      </c>
      <c r="H395" s="7" t="s">
        <v>686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33030-340</v>
      </c>
      <c r="T395" s="33"/>
      <c r="U395" s="8" t="str">
        <f>VLOOKUP(B395,SAOM!B$2:M1584,12,0)</f>
        <v>31 3649-6021</v>
      </c>
      <c r="V395" s="12">
        <v>41038</v>
      </c>
      <c r="W395" s="8" t="s">
        <v>3285</v>
      </c>
      <c r="X395" s="39">
        <v>41038</v>
      </c>
      <c r="Y395" s="41"/>
      <c r="Z395" s="105"/>
      <c r="AA395" s="42">
        <v>41038</v>
      </c>
      <c r="AB395" s="8"/>
      <c r="AC395" s="50" t="s">
        <v>4902</v>
      </c>
    </row>
    <row r="396" spans="1:29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8"/>
        <v>41104</v>
      </c>
      <c r="F396" s="47" t="s">
        <v>503</v>
      </c>
      <c r="G396" s="44" t="s">
        <v>519</v>
      </c>
      <c r="H396" s="7" t="s">
        <v>501</v>
      </c>
      <c r="I396" s="7" t="s">
        <v>503</v>
      </c>
      <c r="J396" s="8" t="s">
        <v>3393</v>
      </c>
      <c r="K396" s="8" t="s">
        <v>3437</v>
      </c>
      <c r="L396" s="8" t="s">
        <v>3438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36212-000</v>
      </c>
      <c r="T396" s="33"/>
      <c r="U396" s="8" t="str">
        <f>VLOOKUP(B396,SAOM!B$2:M1709,12,0)</f>
        <v>32 3351-1902</v>
      </c>
      <c r="V396" s="12">
        <v>41060</v>
      </c>
      <c r="W396" s="8" t="s">
        <v>2912</v>
      </c>
      <c r="X396" s="39">
        <v>41060</v>
      </c>
      <c r="Y396" s="41"/>
      <c r="Z396" s="105"/>
      <c r="AA396" s="42">
        <v>41060</v>
      </c>
      <c r="AB396" s="8" t="s">
        <v>4025</v>
      </c>
      <c r="AC396" s="50" t="s">
        <v>4902</v>
      </c>
    </row>
    <row r="397" spans="1:29" s="61" customFormat="1">
      <c r="A397" s="23">
        <v>3232</v>
      </c>
      <c r="B397" s="77" t="s">
        <v>2648</v>
      </c>
      <c r="C397" s="12">
        <v>41001</v>
      </c>
      <c r="D397" s="12">
        <v>41046</v>
      </c>
      <c r="E397" s="47">
        <f t="shared" si="8"/>
        <v>41061</v>
      </c>
      <c r="F397" s="47" t="s">
        <v>503</v>
      </c>
      <c r="G397" s="44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33130-450</v>
      </c>
      <c r="T397" s="33"/>
      <c r="U397" s="8" t="str">
        <f>VLOOKUP(B397,SAOM!B$2:M1572,12,0)</f>
        <v>31 3635-6583</v>
      </c>
      <c r="V397" s="12">
        <v>41032</v>
      </c>
      <c r="W397" s="8" t="s">
        <v>2455</v>
      </c>
      <c r="X397" s="39">
        <v>41032</v>
      </c>
      <c r="Y397" s="41"/>
      <c r="Z397" s="105"/>
      <c r="AA397" s="42">
        <v>41032</v>
      </c>
      <c r="AB397" s="8"/>
      <c r="AC397" s="50" t="s">
        <v>4902</v>
      </c>
    </row>
    <row r="398" spans="1:29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8"/>
        <v>41104</v>
      </c>
      <c r="F398" s="47" t="s">
        <v>503</v>
      </c>
      <c r="G398" s="44" t="s">
        <v>519</v>
      </c>
      <c r="H398" s="7" t="s">
        <v>686</v>
      </c>
      <c r="I398" s="7" t="s">
        <v>503</v>
      </c>
      <c r="J398" s="8" t="s">
        <v>3412</v>
      </c>
      <c r="K398" s="8" t="s">
        <v>3441</v>
      </c>
      <c r="L398" s="8" t="s">
        <v>3442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36330-000</v>
      </c>
      <c r="T398" s="33"/>
      <c r="U398" s="8" t="str">
        <f>VLOOKUP(B398,SAOM!B$2:M1711,12,0)</f>
        <v>32 3357-1255</v>
      </c>
      <c r="V398" s="12">
        <v>41086</v>
      </c>
      <c r="W398" s="8" t="s">
        <v>4453</v>
      </c>
      <c r="X398" s="39">
        <v>41087</v>
      </c>
      <c r="Y398" s="41"/>
      <c r="Z398" s="105"/>
      <c r="AA398" s="42">
        <v>41087</v>
      </c>
      <c r="AB398" s="8" t="s">
        <v>4780</v>
      </c>
      <c r="AC398" s="50" t="s">
        <v>4902</v>
      </c>
    </row>
    <row r="399" spans="1:29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8"/>
        <v>41104</v>
      </c>
      <c r="F399" s="47" t="s">
        <v>503</v>
      </c>
      <c r="G399" s="44" t="s">
        <v>519</v>
      </c>
      <c r="H399" s="7" t="s">
        <v>686</v>
      </c>
      <c r="I399" s="7" t="s">
        <v>503</v>
      </c>
      <c r="J399" s="8" t="s">
        <v>3412</v>
      </c>
      <c r="K399" s="8" t="s">
        <v>3441</v>
      </c>
      <c r="L399" s="8" t="s">
        <v>3442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36330-000</v>
      </c>
      <c r="T399" s="33"/>
      <c r="U399" s="8" t="str">
        <f>VLOOKUP(B399,SAOM!B$2:M1712,12,0)</f>
        <v>32 3357-1255</v>
      </c>
      <c r="V399" s="12">
        <v>41087</v>
      </c>
      <c r="W399" s="8" t="s">
        <v>4451</v>
      </c>
      <c r="X399" s="39">
        <v>41087</v>
      </c>
      <c r="Y399" s="41"/>
      <c r="Z399" s="105"/>
      <c r="AA399" s="42">
        <v>41087</v>
      </c>
      <c r="AB399" s="8"/>
      <c r="AC399" s="50" t="s">
        <v>4902</v>
      </c>
    </row>
    <row r="400" spans="1:29" s="61" customFormat="1">
      <c r="A400" s="43">
        <v>3499</v>
      </c>
      <c r="B400" s="75">
        <v>3499</v>
      </c>
      <c r="C400" s="12">
        <v>41044</v>
      </c>
      <c r="D400" s="12">
        <v>41091</v>
      </c>
      <c r="E400" s="47">
        <f t="shared" si="8"/>
        <v>41106</v>
      </c>
      <c r="F400" s="47">
        <v>41085</v>
      </c>
      <c r="G400" s="44" t="s">
        <v>519</v>
      </c>
      <c r="H400" s="7" t="s">
        <v>686</v>
      </c>
      <c r="I400" s="7" t="s">
        <v>503</v>
      </c>
      <c r="J400" s="8" t="s">
        <v>1018</v>
      </c>
      <c r="K400" s="8" t="s">
        <v>3443</v>
      </c>
      <c r="L400" s="8" t="s">
        <v>3444</v>
      </c>
      <c r="M400" s="9" t="str">
        <f>VLOOKUP(B400,SAOM!B$2:H1407,7,0)</f>
        <v>SES-DEOS-3499</v>
      </c>
      <c r="N400" s="9">
        <v>4033</v>
      </c>
      <c r="O400" s="12">
        <f>VLOOKUP(B400,SAOM!B$2:I1407,8,0)</f>
        <v>41094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35494-000</v>
      </c>
      <c r="T400" s="33"/>
      <c r="U400" s="8" t="str">
        <f>VLOOKUP(B400,SAOM!B$2:M1713,12,0)</f>
        <v>31 3763-1592</v>
      </c>
      <c r="V400" s="12">
        <v>41096</v>
      </c>
      <c r="W400" s="8" t="s">
        <v>4451</v>
      </c>
      <c r="X400" s="39">
        <v>41096</v>
      </c>
      <c r="Y400" s="41"/>
      <c r="Z400" s="105" t="s">
        <v>4596</v>
      </c>
      <c r="AA400" s="42">
        <v>41096</v>
      </c>
      <c r="AB400" s="8" t="s">
        <v>5641</v>
      </c>
      <c r="AC400" s="50" t="s">
        <v>4902</v>
      </c>
    </row>
    <row r="401" spans="1:29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8"/>
        <v>41104</v>
      </c>
      <c r="F401" s="47" t="s">
        <v>503</v>
      </c>
      <c r="G401" s="44" t="s">
        <v>519</v>
      </c>
      <c r="H401" s="7" t="s">
        <v>686</v>
      </c>
      <c r="I401" s="7" t="s">
        <v>503</v>
      </c>
      <c r="J401" s="8" t="s">
        <v>206</v>
      </c>
      <c r="K401" s="8" t="s">
        <v>3423</v>
      </c>
      <c r="L401" s="8" t="s">
        <v>3424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36213-000</v>
      </c>
      <c r="T401" s="33"/>
      <c r="U401" s="8" t="str">
        <f>VLOOKUP(B401,SAOM!B$2:M1714,12,0)</f>
        <v>32 3353-1374</v>
      </c>
      <c r="V401" s="12">
        <v>41087</v>
      </c>
      <c r="W401" t="s">
        <v>4453</v>
      </c>
      <c r="X401" s="39">
        <v>41087</v>
      </c>
      <c r="Y401" s="41"/>
      <c r="Z401" s="105"/>
      <c r="AA401" s="42">
        <v>41087</v>
      </c>
      <c r="AB401" s="112" t="s">
        <v>4825</v>
      </c>
      <c r="AC401" s="50" t="s">
        <v>4902</v>
      </c>
    </row>
    <row r="402" spans="1:29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8"/>
        <v>41104</v>
      </c>
      <c r="F402" s="47" t="s">
        <v>503</v>
      </c>
      <c r="G402" s="44" t="s">
        <v>519</v>
      </c>
      <c r="H402" s="7" t="s">
        <v>686</v>
      </c>
      <c r="I402" s="7" t="s">
        <v>503</v>
      </c>
      <c r="J402" s="8" t="s">
        <v>206</v>
      </c>
      <c r="K402" s="8" t="s">
        <v>3423</v>
      </c>
      <c r="L402" s="8" t="s">
        <v>3424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36213-000</v>
      </c>
      <c r="T402" s="33"/>
      <c r="U402" s="8" t="str">
        <f>VLOOKUP(B402,SAOM!B$2:M1685,12,0)</f>
        <v>32 3353-2448</v>
      </c>
      <c r="V402" s="12">
        <v>41087</v>
      </c>
      <c r="W402" s="8" t="s">
        <v>4451</v>
      </c>
      <c r="X402" s="39">
        <v>41087</v>
      </c>
      <c r="Y402" s="41"/>
      <c r="Z402" s="105"/>
      <c r="AA402" s="42">
        <v>41087</v>
      </c>
      <c r="AB402" s="8" t="s">
        <v>4824</v>
      </c>
      <c r="AC402" s="50" t="s">
        <v>4902</v>
      </c>
    </row>
    <row r="403" spans="1:29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8"/>
        <v>41104</v>
      </c>
      <c r="F403" s="47" t="s">
        <v>503</v>
      </c>
      <c r="G403" s="44" t="s">
        <v>519</v>
      </c>
      <c r="H403" s="7" t="s">
        <v>686</v>
      </c>
      <c r="I403" s="7" t="s">
        <v>503</v>
      </c>
      <c r="J403" s="8" t="s">
        <v>206</v>
      </c>
      <c r="K403" s="8" t="s">
        <v>3423</v>
      </c>
      <c r="L403" s="8" t="s">
        <v>3424</v>
      </c>
      <c r="M403" s="9" t="str">
        <f>VLOOKUP(B403,SAOM!B$2:H1385,7,0)</f>
        <v>SES-DOOS-3502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36213-000</v>
      </c>
      <c r="T403" s="33"/>
      <c r="U403" s="8" t="str">
        <f>VLOOKUP(B403,SAOM!B$2:M1691,12,0)</f>
        <v>32 3353-2449</v>
      </c>
      <c r="V403" s="12">
        <v>41088</v>
      </c>
      <c r="W403" s="8" t="s">
        <v>4453</v>
      </c>
      <c r="X403" s="39">
        <v>41089</v>
      </c>
      <c r="Y403" s="41"/>
      <c r="Z403" s="105"/>
      <c r="AA403" s="42">
        <v>41089</v>
      </c>
      <c r="AB403" s="8" t="s">
        <v>4014</v>
      </c>
      <c r="AC403" s="50" t="s">
        <v>4902</v>
      </c>
    </row>
    <row r="404" spans="1:29" s="61" customFormat="1">
      <c r="A404" s="43">
        <v>3235</v>
      </c>
      <c r="B404" s="77" t="s">
        <v>2668</v>
      </c>
      <c r="C404" s="12">
        <v>41002</v>
      </c>
      <c r="D404" s="12">
        <v>41047</v>
      </c>
      <c r="E404" s="47">
        <f t="shared" si="8"/>
        <v>41062</v>
      </c>
      <c r="F404" s="47" t="s">
        <v>503</v>
      </c>
      <c r="G404" s="44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33015-420</v>
      </c>
      <c r="T404" s="33"/>
      <c r="U404" s="8" t="str">
        <f>VLOOKUP(B404,SAOM!B$2:M1596,12,0)</f>
        <v>31 3649-6864</v>
      </c>
      <c r="V404" s="12">
        <v>41032</v>
      </c>
      <c r="W404" s="8" t="s">
        <v>1639</v>
      </c>
      <c r="X404" s="39">
        <v>41032</v>
      </c>
      <c r="Y404" s="41"/>
      <c r="Z404" s="105"/>
      <c r="AA404" s="42">
        <v>41032</v>
      </c>
      <c r="AB404" s="8"/>
      <c r="AC404" s="50" t="s">
        <v>4902</v>
      </c>
    </row>
    <row r="405" spans="1:29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8"/>
        <v>41104</v>
      </c>
      <c r="F405" s="47" t="s">
        <v>503</v>
      </c>
      <c r="G405" s="44" t="s">
        <v>519</v>
      </c>
      <c r="H405" s="7" t="s">
        <v>686</v>
      </c>
      <c r="I405" s="7" t="s">
        <v>503</v>
      </c>
      <c r="J405" s="8" t="s">
        <v>3358</v>
      </c>
      <c r="K405" s="8" t="s">
        <v>3429</v>
      </c>
      <c r="L405" s="8" t="s">
        <v>3430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35490-000</v>
      </c>
      <c r="T405" s="33"/>
      <c r="U405" s="8" t="str">
        <f>VLOOKUP(B405,SAOM!B$2:M1693,12,0)</f>
        <v>31 3751-2025</v>
      </c>
      <c r="V405" s="12">
        <v>41079</v>
      </c>
      <c r="W405" s="8" t="s">
        <v>4451</v>
      </c>
      <c r="X405" s="39">
        <v>41079</v>
      </c>
      <c r="Y405" s="41"/>
      <c r="Z405" s="105" t="s">
        <v>4218</v>
      </c>
      <c r="AA405" s="42">
        <v>41079</v>
      </c>
      <c r="AB405" s="102" t="s">
        <v>4452</v>
      </c>
      <c r="AC405" s="50" t="s">
        <v>4902</v>
      </c>
    </row>
    <row r="406" spans="1:29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8"/>
        <v>41104</v>
      </c>
      <c r="F406" s="47" t="s">
        <v>503</v>
      </c>
      <c r="G406" s="44" t="s">
        <v>519</v>
      </c>
      <c r="H406" s="7" t="s">
        <v>686</v>
      </c>
      <c r="I406" s="7" t="s">
        <v>503</v>
      </c>
      <c r="J406" s="8" t="s">
        <v>3358</v>
      </c>
      <c r="K406" s="8" t="s">
        <v>3429</v>
      </c>
      <c r="L406" s="8" t="s">
        <v>3430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35490-000</v>
      </c>
      <c r="T406" s="33"/>
      <c r="U406" s="8" t="str">
        <f>VLOOKUP(B406,SAOM!B$2:M1694,12,0)</f>
        <v>31 3751-1956</v>
      </c>
      <c r="V406" s="12">
        <v>41078</v>
      </c>
      <c r="W406" s="8" t="s">
        <v>4453</v>
      </c>
      <c r="X406" s="39">
        <v>41079</v>
      </c>
      <c r="Y406" s="41"/>
      <c r="Z406" s="105" t="s">
        <v>4218</v>
      </c>
      <c r="AA406" s="42">
        <v>41079</v>
      </c>
      <c r="AB406" s="102" t="s">
        <v>4452</v>
      </c>
      <c r="AC406" s="50" t="s">
        <v>4902</v>
      </c>
    </row>
    <row r="407" spans="1:29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8"/>
        <v>41104</v>
      </c>
      <c r="F407" s="47">
        <v>41050</v>
      </c>
      <c r="G407" s="44" t="s">
        <v>766</v>
      </c>
      <c r="H407" s="7" t="s">
        <v>501</v>
      </c>
      <c r="I407" s="7" t="s">
        <v>508</v>
      </c>
      <c r="J407" s="8" t="s">
        <v>3368</v>
      </c>
      <c r="K407" s="8" t="s">
        <v>3431</v>
      </c>
      <c r="L407" s="8" t="s">
        <v>3432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38300-172</v>
      </c>
      <c r="T407" s="33"/>
      <c r="U407" s="8" t="str">
        <f>VLOOKUP(B407,SAOM!B$2:M1695,12,0)</f>
        <v>34 3271-8235</v>
      </c>
      <c r="V407" s="12"/>
      <c r="W407" s="8"/>
      <c r="X407" s="39"/>
      <c r="Y407" s="41"/>
      <c r="Z407" s="105" t="s">
        <v>1528</v>
      </c>
      <c r="AA407" s="42">
        <v>41050</v>
      </c>
      <c r="AB407" s="8"/>
      <c r="AC407" s="50" t="s">
        <v>4902</v>
      </c>
    </row>
    <row r="408" spans="1:29" s="61" customFormat="1">
      <c r="A408" s="43">
        <v>3507</v>
      </c>
      <c r="B408" s="75">
        <v>3507</v>
      </c>
      <c r="C408" s="12">
        <v>41044</v>
      </c>
      <c r="D408" s="12">
        <v>41124</v>
      </c>
      <c r="E408" s="47">
        <f t="shared" si="8"/>
        <v>41139</v>
      </c>
      <c r="F408" s="47">
        <v>41050</v>
      </c>
      <c r="G408" s="44" t="s">
        <v>754</v>
      </c>
      <c r="H408" s="7" t="s">
        <v>501</v>
      </c>
      <c r="I408" s="7" t="s">
        <v>508</v>
      </c>
      <c r="J408" s="8" t="s">
        <v>2790</v>
      </c>
      <c r="K408" s="8" t="s">
        <v>3433</v>
      </c>
      <c r="L408" s="8" t="s">
        <v>3434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37223-000</v>
      </c>
      <c r="T408" s="33"/>
      <c r="U408" s="8" t="str">
        <f>VLOOKUP(B408,SAOM!B$2:M1696,12,0)</f>
        <v>35 3844-1233</v>
      </c>
      <c r="V408" s="12"/>
      <c r="W408" s="8"/>
      <c r="X408" s="39"/>
      <c r="Y408" s="41"/>
      <c r="Z408" s="105" t="s">
        <v>5012</v>
      </c>
      <c r="AA408" s="42">
        <v>41085</v>
      </c>
      <c r="AB408" s="8"/>
      <c r="AC408" s="50" t="s">
        <v>4902</v>
      </c>
    </row>
    <row r="409" spans="1:29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8"/>
        <v>41084</v>
      </c>
      <c r="F409" s="47" t="s">
        <v>503</v>
      </c>
      <c r="G409" s="44" t="s">
        <v>519</v>
      </c>
      <c r="H409" s="7" t="s">
        <v>501</v>
      </c>
      <c r="I409" s="7" t="s">
        <v>503</v>
      </c>
      <c r="J409" s="8" t="s">
        <v>1877</v>
      </c>
      <c r="K409" s="8" t="s">
        <v>3171</v>
      </c>
      <c r="L409" s="8" t="s">
        <v>3172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39848-000</v>
      </c>
      <c r="T409" s="33"/>
      <c r="U409" s="8" t="str">
        <f>VLOOKUP(B409,SAOM!B$2:M1656,12,0)</f>
        <v>33 3582-1194</v>
      </c>
      <c r="V409" s="12">
        <v>41057</v>
      </c>
      <c r="W409" s="8" t="s">
        <v>2248</v>
      </c>
      <c r="X409" s="39">
        <v>41058</v>
      </c>
      <c r="Y409" s="41"/>
      <c r="Z409" s="105"/>
      <c r="AA409" s="42">
        <v>41058</v>
      </c>
      <c r="AB409" s="8" t="s">
        <v>4025</v>
      </c>
      <c r="AC409" s="50" t="s">
        <v>4902</v>
      </c>
    </row>
    <row r="410" spans="1:29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8"/>
        <v>41132</v>
      </c>
      <c r="F410" s="47">
        <v>41050</v>
      </c>
      <c r="G410" s="44" t="s">
        <v>754</v>
      </c>
      <c r="H410" s="7" t="s">
        <v>501</v>
      </c>
      <c r="I410" s="7" t="s">
        <v>503</v>
      </c>
      <c r="J410" s="8" t="s">
        <v>2055</v>
      </c>
      <c r="K410" s="8" t="s">
        <v>1074</v>
      </c>
      <c r="L410" s="8" t="s">
        <v>1075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36345-000</v>
      </c>
      <c r="T410" s="33"/>
      <c r="U410" s="8" t="str">
        <f>VLOOKUP(B410,SAOM!B$2:M1698,12,0)</f>
        <v>32 3363-1512</v>
      </c>
      <c r="V410" s="12"/>
      <c r="W410" s="8"/>
      <c r="X410" s="39"/>
      <c r="Y410" s="41"/>
      <c r="Z410" s="105" t="s">
        <v>4529</v>
      </c>
      <c r="AA410" s="42">
        <v>41078</v>
      </c>
      <c r="AB410" s="8"/>
      <c r="AC410" s="50" t="s">
        <v>4902</v>
      </c>
    </row>
    <row r="411" spans="1:29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8"/>
        <v>41104</v>
      </c>
      <c r="F411" s="47">
        <v>41050</v>
      </c>
      <c r="G411" s="44" t="s">
        <v>766</v>
      </c>
      <c r="H411" s="7" t="s">
        <v>501</v>
      </c>
      <c r="I411" s="7" t="s">
        <v>508</v>
      </c>
      <c r="J411" s="8" t="s">
        <v>3368</v>
      </c>
      <c r="K411" s="8" t="s">
        <v>3431</v>
      </c>
      <c r="L411" s="8" t="s">
        <v>3432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38300-080</v>
      </c>
      <c r="T411" s="33"/>
      <c r="U411" s="8" t="str">
        <f>VLOOKUP(B411,SAOM!B$2:M1699,12,0)</f>
        <v>34 3271-8259</v>
      </c>
      <c r="V411" s="12"/>
      <c r="W411" s="8"/>
      <c r="X411" s="39"/>
      <c r="Y411" s="41"/>
      <c r="Z411" s="105" t="s">
        <v>1528</v>
      </c>
      <c r="AA411" s="42">
        <v>41050</v>
      </c>
      <c r="AB411" s="8"/>
      <c r="AC411" s="50" t="s">
        <v>4902</v>
      </c>
    </row>
    <row r="412" spans="1:29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8"/>
        <v>41104</v>
      </c>
      <c r="F412" s="47">
        <v>41050</v>
      </c>
      <c r="G412" s="44" t="s">
        <v>766</v>
      </c>
      <c r="H412" s="7" t="s">
        <v>501</v>
      </c>
      <c r="I412" s="7" t="s">
        <v>508</v>
      </c>
      <c r="J412" s="8" t="s">
        <v>3368</v>
      </c>
      <c r="K412" s="8" t="s">
        <v>3431</v>
      </c>
      <c r="L412" s="8" t="s">
        <v>3432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38304-036</v>
      </c>
      <c r="T412" s="33"/>
      <c r="U412" s="8" t="str">
        <f>VLOOKUP(B412,SAOM!B$2:M1700,12,0)</f>
        <v>34 3268-0306</v>
      </c>
      <c r="V412" s="12"/>
      <c r="W412" s="8"/>
      <c r="X412" s="39"/>
      <c r="Y412" s="41"/>
      <c r="Z412" s="105" t="s">
        <v>3643</v>
      </c>
      <c r="AA412" s="42">
        <v>41050</v>
      </c>
      <c r="AB412" s="8"/>
      <c r="AC412" s="50" t="s">
        <v>4902</v>
      </c>
    </row>
    <row r="413" spans="1:29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8"/>
        <v>41104</v>
      </c>
      <c r="F413" s="47" t="s">
        <v>503</v>
      </c>
      <c r="G413" s="44" t="s">
        <v>519</v>
      </c>
      <c r="H413" s="7" t="s">
        <v>686</v>
      </c>
      <c r="I413" s="7" t="s">
        <v>503</v>
      </c>
      <c r="J413" s="8" t="s">
        <v>2055</v>
      </c>
      <c r="K413" s="8" t="s">
        <v>1074</v>
      </c>
      <c r="L413" s="8" t="s">
        <v>1075</v>
      </c>
      <c r="M413" s="9" t="str">
        <f>VLOOKUP(B413,SAOM!B$2:H1384,7,0)</f>
        <v>SES-LADA-3512</v>
      </c>
      <c r="N413" s="9">
        <v>4033</v>
      </c>
      <c r="O413" s="12">
        <f>VLOOKUP(B413,SAOM!B$2:I1384,8,0)</f>
        <v>41089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36345-000</v>
      </c>
      <c r="T413" s="33"/>
      <c r="U413" s="8" t="str">
        <f>VLOOKUP(B413,SAOM!B$2:M1690,12,0)</f>
        <v>32 3363-2090</v>
      </c>
      <c r="V413" s="12">
        <v>41089</v>
      </c>
      <c r="W413" s="8" t="s">
        <v>4451</v>
      </c>
      <c r="X413" s="39">
        <v>41089</v>
      </c>
      <c r="Y413" s="41"/>
      <c r="Z413" s="105"/>
      <c r="AA413" s="42">
        <v>41089</v>
      </c>
      <c r="AB413" s="8" t="s">
        <v>4455</v>
      </c>
      <c r="AC413" s="50" t="s">
        <v>4902</v>
      </c>
    </row>
    <row r="414" spans="1:29" s="61" customFormat="1">
      <c r="A414" s="43">
        <v>3513</v>
      </c>
      <c r="B414" s="75">
        <v>3513</v>
      </c>
      <c r="C414" s="12">
        <v>41044</v>
      </c>
      <c r="D414" s="12">
        <v>41126</v>
      </c>
      <c r="E414" s="47">
        <f t="shared" si="8"/>
        <v>41141</v>
      </c>
      <c r="F414" s="47">
        <v>41050</v>
      </c>
      <c r="G414" s="44" t="s">
        <v>754</v>
      </c>
      <c r="H414" s="7" t="s">
        <v>501</v>
      </c>
      <c r="I414" s="7" t="s">
        <v>508</v>
      </c>
      <c r="J414" s="8" t="s">
        <v>3348</v>
      </c>
      <c r="K414" s="8" t="s">
        <v>3427</v>
      </c>
      <c r="L414" s="8" t="s">
        <v>3428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37305-000</v>
      </c>
      <c r="T414" s="33"/>
      <c r="U414" s="8" t="str">
        <f>VLOOKUP(B414,SAOM!B$2:M1689,12,0)</f>
        <v>32 3338-1036</v>
      </c>
      <c r="V414" s="12"/>
      <c r="W414" s="8"/>
      <c r="X414" s="39"/>
      <c r="Y414" s="41"/>
      <c r="Z414" s="105" t="s">
        <v>5018</v>
      </c>
      <c r="AA414" s="42">
        <v>41087</v>
      </c>
      <c r="AB414" s="8"/>
      <c r="AC414" s="50" t="s">
        <v>4902</v>
      </c>
    </row>
    <row r="415" spans="1:29" s="61" customFormat="1">
      <c r="A415" s="43">
        <v>3514</v>
      </c>
      <c r="B415" s="75">
        <v>3514</v>
      </c>
      <c r="C415" s="12">
        <v>41044</v>
      </c>
      <c r="D415" s="12">
        <v>41126</v>
      </c>
      <c r="E415" s="47">
        <f t="shared" si="8"/>
        <v>41141</v>
      </c>
      <c r="F415" s="47">
        <v>41050</v>
      </c>
      <c r="G415" s="44" t="s">
        <v>754</v>
      </c>
      <c r="H415" s="7" t="s">
        <v>501</v>
      </c>
      <c r="I415" s="7" t="s">
        <v>508</v>
      </c>
      <c r="J415" s="8" t="s">
        <v>3348</v>
      </c>
      <c r="K415" s="8" t="s">
        <v>3427</v>
      </c>
      <c r="L415" s="8" t="s">
        <v>3428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37305-000</v>
      </c>
      <c r="T415" s="33"/>
      <c r="U415" s="8" t="str">
        <f>VLOOKUP(B415,SAOM!B$2:M1703,12,0)</f>
        <v>32 3338-1255</v>
      </c>
      <c r="V415" s="12"/>
      <c r="W415" s="8"/>
      <c r="X415" s="39"/>
      <c r="Y415" s="41"/>
      <c r="Z415" s="105" t="s">
        <v>5019</v>
      </c>
      <c r="AA415" s="42">
        <v>41087</v>
      </c>
      <c r="AB415" s="8"/>
      <c r="AC415" s="50" t="s">
        <v>4902</v>
      </c>
    </row>
    <row r="416" spans="1:29" s="61" customFormat="1">
      <c r="A416" s="43">
        <v>3515</v>
      </c>
      <c r="B416" s="75">
        <v>3515</v>
      </c>
      <c r="C416" s="12">
        <v>41044</v>
      </c>
      <c r="D416" s="12">
        <v>41094</v>
      </c>
      <c r="E416" s="47">
        <f t="shared" si="8"/>
        <v>41109</v>
      </c>
      <c r="F416" s="47">
        <v>41080</v>
      </c>
      <c r="G416" s="44" t="s">
        <v>754</v>
      </c>
      <c r="H416" s="7" t="s">
        <v>501</v>
      </c>
      <c r="I416" s="7" t="s">
        <v>508</v>
      </c>
      <c r="J416" s="8" t="s">
        <v>3099</v>
      </c>
      <c r="K416" s="8" t="s">
        <v>3435</v>
      </c>
      <c r="L416" s="8" t="s">
        <v>3436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38360-000</v>
      </c>
      <c r="T416" s="33"/>
      <c r="U416" s="8" t="str">
        <f>VLOOKUP(B416,SAOM!B$2:M1702,12,0)</f>
        <v>(34)3263-0343 - (34)</v>
      </c>
      <c r="V416" s="12"/>
      <c r="W416" s="8"/>
      <c r="X416" s="39"/>
      <c r="Y416" s="41"/>
      <c r="Z416" s="105" t="s">
        <v>5011</v>
      </c>
      <c r="AA416" s="42">
        <v>41085</v>
      </c>
      <c r="AB416" s="8"/>
      <c r="AC416" s="50" t="s">
        <v>4902</v>
      </c>
    </row>
    <row r="417" spans="1:29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8"/>
        <v>41114</v>
      </c>
      <c r="F417" s="47">
        <v>41050</v>
      </c>
      <c r="G417" s="44" t="s">
        <v>519</v>
      </c>
      <c r="H417" s="7" t="s">
        <v>501</v>
      </c>
      <c r="I417" s="7" t="s">
        <v>503</v>
      </c>
      <c r="J417" s="8" t="s">
        <v>3099</v>
      </c>
      <c r="K417" s="8" t="s">
        <v>3435</v>
      </c>
      <c r="L417" s="8" t="s">
        <v>3436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38360-000</v>
      </c>
      <c r="T417" s="33"/>
      <c r="U417" s="8" t="str">
        <f>VLOOKUP(B417,SAOM!B$2:M1701,12,0)</f>
        <v>34 3263-1656</v>
      </c>
      <c r="V417" s="12">
        <v>41060</v>
      </c>
      <c r="W417" s="8" t="s">
        <v>2455</v>
      </c>
      <c r="X417" s="39">
        <v>41060</v>
      </c>
      <c r="Y417" s="41"/>
      <c r="Z417" s="105"/>
      <c r="AA417" s="42">
        <v>41060</v>
      </c>
      <c r="AB417" s="8" t="s">
        <v>4015</v>
      </c>
      <c r="AC417" s="50" t="s">
        <v>4902</v>
      </c>
    </row>
    <row r="418" spans="1:29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8"/>
        <v>41107</v>
      </c>
      <c r="F418" s="47">
        <v>41054</v>
      </c>
      <c r="G418" s="44" t="s">
        <v>766</v>
      </c>
      <c r="H418" s="7" t="s">
        <v>501</v>
      </c>
      <c r="I418" s="7" t="s">
        <v>508</v>
      </c>
      <c r="J418" s="8" t="s">
        <v>3368</v>
      </c>
      <c r="K418" s="8" t="s">
        <v>3619</v>
      </c>
      <c r="L418" s="8" t="s">
        <v>3620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38307-386</v>
      </c>
      <c r="T418" s="33"/>
      <c r="U418" s="8" t="str">
        <f>VLOOKUP(B418,SAOM!B$2:M1720,12,0)</f>
        <v>34 3268-0306</v>
      </c>
      <c r="V418" s="12"/>
      <c r="W418" s="8"/>
      <c r="X418" s="39"/>
      <c r="Y418" s="41"/>
      <c r="Z418" s="105" t="s">
        <v>3791</v>
      </c>
      <c r="AA418" s="42">
        <v>41054</v>
      </c>
      <c r="AB418" s="8"/>
      <c r="AC418" s="50" t="s">
        <v>4902</v>
      </c>
    </row>
    <row r="419" spans="1:29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8"/>
        <v>41107</v>
      </c>
      <c r="F419" s="47">
        <v>41054</v>
      </c>
      <c r="G419" s="44" t="s">
        <v>766</v>
      </c>
      <c r="H419" s="7" t="s">
        <v>501</v>
      </c>
      <c r="I419" s="7" t="s">
        <v>508</v>
      </c>
      <c r="J419" s="8" t="s">
        <v>3368</v>
      </c>
      <c r="K419" s="8" t="s">
        <v>3619</v>
      </c>
      <c r="L419" s="8" t="s">
        <v>3620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38302-236</v>
      </c>
      <c r="T419" s="33"/>
      <c r="U419" s="8" t="str">
        <f>VLOOKUP(B419,SAOM!B$2:M1722,12,0)</f>
        <v>34 3268--0306</v>
      </c>
      <c r="V419" s="12"/>
      <c r="W419" s="8"/>
      <c r="X419" s="39"/>
      <c r="Y419" s="41"/>
      <c r="Z419" s="105" t="s">
        <v>3791</v>
      </c>
      <c r="AA419" s="42">
        <v>41054</v>
      </c>
      <c r="AB419" s="8"/>
      <c r="AC419" s="50" t="s">
        <v>4902</v>
      </c>
    </row>
    <row r="420" spans="1:29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8"/>
        <v>41107</v>
      </c>
      <c r="F420" s="47">
        <v>41054</v>
      </c>
      <c r="G420" s="44" t="s">
        <v>766</v>
      </c>
      <c r="H420" s="7" t="s">
        <v>501</v>
      </c>
      <c r="I420" s="7" t="s">
        <v>508</v>
      </c>
      <c r="J420" s="8" t="s">
        <v>3368</v>
      </c>
      <c r="K420" s="8" t="s">
        <v>3619</v>
      </c>
      <c r="L420" s="8" t="s">
        <v>3620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38304-036</v>
      </c>
      <c r="T420" s="33"/>
      <c r="U420" s="8" t="str">
        <f>VLOOKUP(B420,SAOM!B$2:M1721,12,0)</f>
        <v>34 3268-0300</v>
      </c>
      <c r="V420" s="12"/>
      <c r="W420" s="8"/>
      <c r="X420" s="39"/>
      <c r="Y420" s="41"/>
      <c r="Z420" s="105" t="s">
        <v>3792</v>
      </c>
      <c r="AA420" s="42">
        <v>41054</v>
      </c>
      <c r="AB420" s="8"/>
      <c r="AC420" s="50" t="s">
        <v>4902</v>
      </c>
    </row>
    <row r="421" spans="1:29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8"/>
        <v>41107</v>
      </c>
      <c r="F421" s="47">
        <v>41054</v>
      </c>
      <c r="G421" s="44" t="s">
        <v>766</v>
      </c>
      <c r="H421" s="7" t="s">
        <v>501</v>
      </c>
      <c r="I421" s="7" t="s">
        <v>508</v>
      </c>
      <c r="J421" s="8" t="s">
        <v>3368</v>
      </c>
      <c r="K421" s="8" t="s">
        <v>3619</v>
      </c>
      <c r="L421" s="8" t="s">
        <v>3620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38304-202</v>
      </c>
      <c r="T421" s="33"/>
      <c r="U421" s="8" t="str">
        <f>VLOOKUP(B421,SAOM!B$2:M1723,12,0)</f>
        <v>34 3268-0300</v>
      </c>
      <c r="V421" s="12"/>
      <c r="W421" s="8"/>
      <c r="X421" s="39"/>
      <c r="Y421" s="41"/>
      <c r="Z421" s="105" t="s">
        <v>3792</v>
      </c>
      <c r="AA421" s="42">
        <v>41054</v>
      </c>
      <c r="AB421" s="8"/>
      <c r="AC421" s="50" t="s">
        <v>4902</v>
      </c>
    </row>
    <row r="422" spans="1:29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8"/>
        <v>41107</v>
      </c>
      <c r="F422" s="47">
        <v>41054</v>
      </c>
      <c r="G422" s="44" t="s">
        <v>766</v>
      </c>
      <c r="H422" s="7" t="s">
        <v>501</v>
      </c>
      <c r="I422" s="7" t="s">
        <v>508</v>
      </c>
      <c r="J422" s="8" t="s">
        <v>3368</v>
      </c>
      <c r="K422" s="8" t="s">
        <v>3619</v>
      </c>
      <c r="L422" s="8" t="s">
        <v>3620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38305-226</v>
      </c>
      <c r="T422" s="33"/>
      <c r="U422" s="8" t="str">
        <f>VLOOKUP(B422,SAOM!B$2:M1724,12,0)</f>
        <v>34 3268-0306</v>
      </c>
      <c r="V422" s="12"/>
      <c r="W422" s="8"/>
      <c r="X422" s="39"/>
      <c r="Y422" s="41"/>
      <c r="Z422" s="105" t="s">
        <v>3791</v>
      </c>
      <c r="AA422" s="42">
        <v>41054</v>
      </c>
      <c r="AB422" s="8"/>
      <c r="AC422" s="50" t="s">
        <v>4902</v>
      </c>
    </row>
    <row r="423" spans="1:29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8"/>
        <v>41107</v>
      </c>
      <c r="F423" s="47">
        <v>41054</v>
      </c>
      <c r="G423" s="44" t="s">
        <v>766</v>
      </c>
      <c r="H423" s="7" t="s">
        <v>501</v>
      </c>
      <c r="I423" s="7" t="s">
        <v>508</v>
      </c>
      <c r="J423" s="8" t="s">
        <v>3368</v>
      </c>
      <c r="K423" s="8" t="s">
        <v>3619</v>
      </c>
      <c r="L423" s="8" t="s">
        <v>3620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38304-406</v>
      </c>
      <c r="T423" s="33"/>
      <c r="U423" s="8" t="str">
        <f>VLOOKUP(B423,SAOM!B$2:M1725,12,0)</f>
        <v>34 3268-0300</v>
      </c>
      <c r="V423" s="12"/>
      <c r="W423" s="8"/>
      <c r="X423" s="39"/>
      <c r="Y423" s="41"/>
      <c r="Z423" s="105" t="s">
        <v>3792</v>
      </c>
      <c r="AA423" s="42">
        <v>41054</v>
      </c>
      <c r="AB423" s="8"/>
      <c r="AC423" s="50" t="s">
        <v>4902</v>
      </c>
    </row>
    <row r="424" spans="1:29" s="61" customFormat="1">
      <c r="A424" s="43">
        <v>3527</v>
      </c>
      <c r="B424" s="75">
        <v>3527</v>
      </c>
      <c r="C424" s="12">
        <v>41047</v>
      </c>
      <c r="D424" s="12">
        <v>41125</v>
      </c>
      <c r="E424" s="47">
        <f t="shared" si="8"/>
        <v>41140</v>
      </c>
      <c r="F424" s="47">
        <v>41054</v>
      </c>
      <c r="G424" s="44" t="s">
        <v>754</v>
      </c>
      <c r="H424" s="7" t="s">
        <v>501</v>
      </c>
      <c r="I424" s="7" t="s">
        <v>503</v>
      </c>
      <c r="J424" s="8" t="s">
        <v>3581</v>
      </c>
      <c r="K424" s="8" t="s">
        <v>3621</v>
      </c>
      <c r="L424" s="8" t="s">
        <v>3622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38310-000</v>
      </c>
      <c r="T424" s="33"/>
      <c r="U424" s="8" t="str">
        <f>VLOOKUP(B424,SAOM!B$2:M1726,12,0)</f>
        <v>34 3264-8133</v>
      </c>
      <c r="V424" s="12"/>
      <c r="W424" s="8"/>
      <c r="X424" s="39"/>
      <c r="Y424" s="41"/>
      <c r="Z424" s="105" t="s">
        <v>5016</v>
      </c>
      <c r="AA424" s="42">
        <v>41087</v>
      </c>
      <c r="AB424" s="8"/>
      <c r="AC424" s="50" t="s">
        <v>4902</v>
      </c>
    </row>
    <row r="425" spans="1:29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8"/>
        <v>41107</v>
      </c>
      <c r="F425" s="47">
        <v>41054</v>
      </c>
      <c r="G425" s="44" t="s">
        <v>766</v>
      </c>
      <c r="H425" s="7" t="s">
        <v>501</v>
      </c>
      <c r="I425" s="7" t="s">
        <v>508</v>
      </c>
      <c r="J425" s="8" t="s">
        <v>3581</v>
      </c>
      <c r="K425" s="8" t="s">
        <v>3621</v>
      </c>
      <c r="L425" s="8" t="s">
        <v>3622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38310-000</v>
      </c>
      <c r="T425" s="33"/>
      <c r="U425" s="8" t="str">
        <f>VLOOKUP(B425,SAOM!B$2:M1727,12,0)</f>
        <v>34 3264-1010</v>
      </c>
      <c r="V425" s="12"/>
      <c r="W425" s="8"/>
      <c r="X425" s="39"/>
      <c r="Y425" s="41"/>
      <c r="Z425" s="105" t="s">
        <v>3793</v>
      </c>
      <c r="AA425" s="42">
        <v>41054</v>
      </c>
      <c r="AB425" s="8"/>
      <c r="AC425" s="50" t="s">
        <v>4902</v>
      </c>
    </row>
    <row r="426" spans="1:29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8"/>
        <v>41107</v>
      </c>
      <c r="F426" s="47">
        <v>41054</v>
      </c>
      <c r="G426" s="44" t="s">
        <v>766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36370-000</v>
      </c>
      <c r="T426" s="33"/>
      <c r="U426" s="8" t="str">
        <f>VLOOKUP(B426,SAOM!B$2:M1728,12,0)</f>
        <v>35 3842-1296</v>
      </c>
      <c r="V426" s="12"/>
      <c r="W426" s="8"/>
      <c r="X426" s="39"/>
      <c r="Y426" s="41"/>
      <c r="Z426" s="105" t="s">
        <v>3794</v>
      </c>
      <c r="AA426" s="42">
        <v>41054</v>
      </c>
      <c r="AB426" s="8"/>
      <c r="AC426" s="50" t="s">
        <v>4902</v>
      </c>
    </row>
    <row r="427" spans="1:29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8"/>
        <v>41107</v>
      </c>
      <c r="F427" s="47">
        <v>41054</v>
      </c>
      <c r="G427" s="44" t="s">
        <v>766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36370-000</v>
      </c>
      <c r="T427" s="33"/>
      <c r="U427" s="8" t="str">
        <f>VLOOKUP(B427,SAOM!B$2:M1706,12,0)</f>
        <v>35 3842-1916</v>
      </c>
      <c r="V427" s="12"/>
      <c r="W427" s="8"/>
      <c r="X427" s="39"/>
      <c r="Y427" s="41"/>
      <c r="Z427" s="105" t="s">
        <v>3795</v>
      </c>
      <c r="AA427" s="42">
        <v>41054</v>
      </c>
      <c r="AB427" s="8"/>
      <c r="AC427" s="50" t="s">
        <v>4902</v>
      </c>
    </row>
    <row r="428" spans="1:29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8"/>
        <v>41107</v>
      </c>
      <c r="F428" s="47" t="s">
        <v>503</v>
      </c>
      <c r="G428" s="44" t="s">
        <v>519</v>
      </c>
      <c r="H428" s="7" t="s">
        <v>501</v>
      </c>
      <c r="I428" s="7" t="s">
        <v>503</v>
      </c>
      <c r="J428" s="8" t="s">
        <v>3524</v>
      </c>
      <c r="K428" s="8" t="s">
        <v>3623</v>
      </c>
      <c r="L428" s="8" t="s">
        <v>3624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36227-000</v>
      </c>
      <c r="T428" s="33"/>
      <c r="U428" s="8" t="str">
        <f>VLOOKUP(B428,SAOM!B$2:M1707,12,0)</f>
        <v>32 3335-1233</v>
      </c>
      <c r="V428" s="12">
        <v>41073</v>
      </c>
      <c r="W428" s="8" t="s">
        <v>1971</v>
      </c>
      <c r="X428" s="39">
        <v>41074</v>
      </c>
      <c r="Y428" s="41"/>
      <c r="Z428" s="105" t="s">
        <v>4074</v>
      </c>
      <c r="AA428" s="42">
        <v>41073</v>
      </c>
      <c r="AB428" s="8" t="s">
        <v>4075</v>
      </c>
      <c r="AC428" s="50" t="s">
        <v>4902</v>
      </c>
    </row>
    <row r="429" spans="1:29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8"/>
        <v>41107</v>
      </c>
      <c r="F429" s="47" t="s">
        <v>503</v>
      </c>
      <c r="G429" s="44" t="s">
        <v>519</v>
      </c>
      <c r="H429" s="7" t="s">
        <v>501</v>
      </c>
      <c r="I429" s="7" t="s">
        <v>503</v>
      </c>
      <c r="J429" s="8" t="s">
        <v>3524</v>
      </c>
      <c r="K429" s="8" t="s">
        <v>3623</v>
      </c>
      <c r="L429" s="8" t="s">
        <v>3624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36227-000</v>
      </c>
      <c r="T429" s="33"/>
      <c r="U429" s="8" t="str">
        <f>VLOOKUP(B429,SAOM!B$2:M1708,12,0)</f>
        <v>32 3335-1656</v>
      </c>
      <c r="V429" s="12">
        <v>41073</v>
      </c>
      <c r="W429" s="8" t="s">
        <v>1971</v>
      </c>
      <c r="X429" s="39">
        <v>41074</v>
      </c>
      <c r="Y429" s="41"/>
      <c r="Z429" s="105" t="s">
        <v>4074</v>
      </c>
      <c r="AA429" s="42">
        <v>41073</v>
      </c>
      <c r="AB429" s="8" t="s">
        <v>4072</v>
      </c>
      <c r="AC429" s="50" t="s">
        <v>4902</v>
      </c>
    </row>
    <row r="430" spans="1:29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8"/>
        <v>41107</v>
      </c>
      <c r="F430" s="47" t="s">
        <v>503</v>
      </c>
      <c r="G430" s="44" t="s">
        <v>519</v>
      </c>
      <c r="H430" s="7" t="s">
        <v>501</v>
      </c>
      <c r="I430" s="7" t="s">
        <v>503</v>
      </c>
      <c r="J430" s="8" t="s">
        <v>3524</v>
      </c>
      <c r="K430" s="8" t="s">
        <v>3623</v>
      </c>
      <c r="L430" s="8" t="s">
        <v>3624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36227-000</v>
      </c>
      <c r="T430" s="33"/>
      <c r="U430" s="8" t="str">
        <f>VLOOKUP(B430,SAOM!B$2:M1715,12,0)</f>
        <v>32 3335-1395</v>
      </c>
      <c r="V430" s="12">
        <v>41073</v>
      </c>
      <c r="W430" s="8" t="s">
        <v>2912</v>
      </c>
      <c r="X430" s="39">
        <v>41074</v>
      </c>
      <c r="Y430" s="41"/>
      <c r="Z430" s="105" t="s">
        <v>4074</v>
      </c>
      <c r="AA430" s="42">
        <v>41073</v>
      </c>
      <c r="AB430" s="8" t="s">
        <v>4076</v>
      </c>
      <c r="AC430" s="50" t="s">
        <v>4902</v>
      </c>
    </row>
    <row r="431" spans="1:29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8"/>
        <v>41107</v>
      </c>
      <c r="F431" s="47" t="s">
        <v>503</v>
      </c>
      <c r="G431" s="44" t="s">
        <v>519</v>
      </c>
      <c r="H431" s="7" t="s">
        <v>501</v>
      </c>
      <c r="I431" s="7" t="s">
        <v>503</v>
      </c>
      <c r="J431" s="8" t="s">
        <v>2201</v>
      </c>
      <c r="K431" s="8" t="s">
        <v>3625</v>
      </c>
      <c r="L431" s="8" t="s">
        <v>3626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36320-000</v>
      </c>
      <c r="T431" s="33"/>
      <c r="U431" s="8" t="str">
        <f>VLOOKUP(B431,SAOM!B$2:M1714,12,0)</f>
        <v>32 3353-6399</v>
      </c>
      <c r="V431" s="12">
        <v>41087</v>
      </c>
      <c r="W431" s="8" t="s">
        <v>2322</v>
      </c>
      <c r="X431" s="39">
        <v>41087</v>
      </c>
      <c r="Y431" s="41"/>
      <c r="Z431" s="105"/>
      <c r="AA431" s="42">
        <v>41087</v>
      </c>
      <c r="AB431" s="8" t="s">
        <v>4837</v>
      </c>
      <c r="AC431" s="50" t="s">
        <v>4902</v>
      </c>
    </row>
    <row r="432" spans="1:29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8"/>
        <v>41107</v>
      </c>
      <c r="F432" s="47" t="s">
        <v>503</v>
      </c>
      <c r="G432" s="44" t="s">
        <v>489</v>
      </c>
      <c r="H432" s="7" t="s">
        <v>501</v>
      </c>
      <c r="I432" s="7" t="s">
        <v>503</v>
      </c>
      <c r="J432" s="8" t="s">
        <v>2201</v>
      </c>
      <c r="K432" s="8" t="s">
        <v>3625</v>
      </c>
      <c r="L432" s="8" t="s">
        <v>3626</v>
      </c>
      <c r="M432" s="9" t="str">
        <f>VLOOKUP(B432,SAOM!B$2:H1407,7,0)</f>
        <v>SES-PROS-3535</v>
      </c>
      <c r="N432" s="9">
        <v>4033</v>
      </c>
      <c r="O432" s="12">
        <f>VLOOKUP(B432,SAOM!B$2:I1407,8,0)</f>
        <v>41096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36320-000</v>
      </c>
      <c r="T432" s="33"/>
      <c r="U432" s="8" t="str">
        <f>VLOOKUP(B432,SAOM!B$2:M1713,12,0)</f>
        <v>32 3353-6280</v>
      </c>
      <c r="V432" s="12">
        <v>41095</v>
      </c>
      <c r="W432" s="8"/>
      <c r="X432" s="39"/>
      <c r="Y432" s="41"/>
      <c r="Z432" s="105"/>
      <c r="AA432" s="42">
        <v>41095</v>
      </c>
      <c r="AB432" s="8" t="s">
        <v>5578</v>
      </c>
      <c r="AC432" s="50" t="s">
        <v>4902</v>
      </c>
    </row>
    <row r="433" spans="1:29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8"/>
        <v>41107</v>
      </c>
      <c r="F433" s="62" t="s">
        <v>503</v>
      </c>
      <c r="G433" s="44" t="s">
        <v>684</v>
      </c>
      <c r="H433" s="88" t="s">
        <v>501</v>
      </c>
      <c r="I433" s="7" t="s">
        <v>503</v>
      </c>
      <c r="J433" s="78" t="s">
        <v>2201</v>
      </c>
      <c r="K433" s="78" t="s">
        <v>3625</v>
      </c>
      <c r="L433" s="78" t="s">
        <v>3626</v>
      </c>
      <c r="M433" s="75" t="str">
        <f>VLOOKUP(B433,SAOM!B$2:H1406,7,0)</f>
        <v>SES-PROS-3536</v>
      </c>
      <c r="N433" s="75">
        <v>4033</v>
      </c>
      <c r="O433" s="93">
        <f>VLOOKUP(B433,SAOM!B$2:I1406,8,0)</f>
        <v>41096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36320-000</v>
      </c>
      <c r="T433" s="95"/>
      <c r="U433" s="78" t="str">
        <f>VLOOKUP(B433,SAOM!B$2:M1712,12,0)</f>
        <v>32 3353-6460</v>
      </c>
      <c r="V433" s="93"/>
      <c r="W433" s="78"/>
      <c r="X433" s="96"/>
      <c r="Y433" s="97"/>
      <c r="Z433" s="107" t="s">
        <v>3811</v>
      </c>
      <c r="AA433" s="101">
        <v>41054</v>
      </c>
      <c r="AB433" s="130"/>
      <c r="AC433" s="50" t="s">
        <v>4902</v>
      </c>
    </row>
    <row r="434" spans="1:29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8"/>
        <v>41107</v>
      </c>
      <c r="F434" s="47" t="s">
        <v>503</v>
      </c>
      <c r="G434" s="44" t="s">
        <v>754</v>
      </c>
      <c r="H434" s="7" t="s">
        <v>501</v>
      </c>
      <c r="I434" s="7" t="s">
        <v>501</v>
      </c>
      <c r="J434" s="8" t="s">
        <v>3535</v>
      </c>
      <c r="K434" s="8" t="s">
        <v>3627</v>
      </c>
      <c r="L434" s="8" t="s">
        <v>3628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36340-000</v>
      </c>
      <c r="T434" s="33"/>
      <c r="U434" s="8" t="str">
        <f>VLOOKUP(B434,SAOM!B$2:M1711,12,0)</f>
        <v>32 3354-1657</v>
      </c>
      <c r="V434" s="12"/>
      <c r="W434" s="8"/>
      <c r="X434" s="39"/>
      <c r="Y434" s="41"/>
      <c r="Z434" s="105"/>
      <c r="AA434" s="42"/>
      <c r="AB434" s="8"/>
      <c r="AC434" s="50" t="s">
        <v>4902</v>
      </c>
    </row>
    <row r="435" spans="1:29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8"/>
        <v>41107</v>
      </c>
      <c r="F435" s="47" t="s">
        <v>503</v>
      </c>
      <c r="G435" s="44" t="s">
        <v>519</v>
      </c>
      <c r="H435" s="7" t="s">
        <v>501</v>
      </c>
      <c r="I435" s="7" t="s">
        <v>503</v>
      </c>
      <c r="J435" s="8" t="s">
        <v>3535</v>
      </c>
      <c r="K435" s="8" t="s">
        <v>3629</v>
      </c>
      <c r="L435" s="8" t="s">
        <v>3630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36340-000</v>
      </c>
      <c r="T435" s="33"/>
      <c r="U435" s="8" t="str">
        <f>VLOOKUP(B435,SAOM!B$2:M1710,12,0)</f>
        <v>32 3354-1757</v>
      </c>
      <c r="V435" s="12">
        <v>41075</v>
      </c>
      <c r="W435" s="8" t="s">
        <v>1639</v>
      </c>
      <c r="X435" s="39">
        <v>41075</v>
      </c>
      <c r="Y435" s="41"/>
      <c r="Z435" s="105" t="s">
        <v>4073</v>
      </c>
      <c r="AA435" s="42">
        <v>41075</v>
      </c>
      <c r="AB435" s="8" t="s">
        <v>4216</v>
      </c>
      <c r="AC435" s="50" t="s">
        <v>4902</v>
      </c>
    </row>
    <row r="436" spans="1:29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8"/>
        <v>41107</v>
      </c>
      <c r="F436" s="47" t="s">
        <v>503</v>
      </c>
      <c r="G436" s="44" t="s">
        <v>519</v>
      </c>
      <c r="H436" s="7" t="s">
        <v>501</v>
      </c>
      <c r="I436" s="7" t="s">
        <v>503</v>
      </c>
      <c r="J436" s="8" t="s">
        <v>3531</v>
      </c>
      <c r="K436" s="8" t="s">
        <v>3631</v>
      </c>
      <c r="L436" s="8" t="s">
        <v>3632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36335-000</v>
      </c>
      <c r="T436" s="33"/>
      <c r="U436" s="8" t="str">
        <f>VLOOKUP(B436,SAOM!B$2:M1709,12,0)</f>
        <v>32 3356-1172</v>
      </c>
      <c r="V436" s="12">
        <v>41089</v>
      </c>
      <c r="W436" s="8" t="s">
        <v>2322</v>
      </c>
      <c r="X436" s="39">
        <v>41089</v>
      </c>
      <c r="Y436" s="41"/>
      <c r="Z436" s="105"/>
      <c r="AA436" s="42">
        <v>41089</v>
      </c>
      <c r="AB436" s="8" t="s">
        <v>4594</v>
      </c>
      <c r="AC436" s="50" t="s">
        <v>4902</v>
      </c>
    </row>
    <row r="437" spans="1:29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8"/>
        <v>41131</v>
      </c>
      <c r="F437" s="47">
        <v>41054</v>
      </c>
      <c r="G437" s="44" t="s">
        <v>754</v>
      </c>
      <c r="H437" s="7" t="s">
        <v>501</v>
      </c>
      <c r="I437" s="7" t="s">
        <v>503</v>
      </c>
      <c r="J437" s="8" t="s">
        <v>3531</v>
      </c>
      <c r="K437" s="8" t="s">
        <v>3631</v>
      </c>
      <c r="L437" s="8" t="s">
        <v>3632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36335-000</v>
      </c>
      <c r="T437" s="33"/>
      <c r="U437" s="8" t="str">
        <f>VLOOKUP(B437,SAOM!B$2:M1716,12,0)</f>
        <v>32 3356-1177</v>
      </c>
      <c r="V437" s="12"/>
      <c r="W437" s="8"/>
      <c r="X437" s="39"/>
      <c r="Y437" s="41"/>
      <c r="Z437" s="105" t="s">
        <v>4554</v>
      </c>
      <c r="AA437" s="42">
        <v>41078</v>
      </c>
      <c r="AB437" s="112"/>
      <c r="AC437" s="50" t="s">
        <v>4902</v>
      </c>
    </row>
    <row r="438" spans="1:29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8"/>
        <v>41107</v>
      </c>
      <c r="F438" s="47">
        <v>41054</v>
      </c>
      <c r="G438" s="44" t="s">
        <v>766</v>
      </c>
      <c r="H438" s="7" t="s">
        <v>501</v>
      </c>
      <c r="I438" s="7" t="s">
        <v>508</v>
      </c>
      <c r="J438" s="8" t="s">
        <v>3557</v>
      </c>
      <c r="K438" s="8" t="s">
        <v>3633</v>
      </c>
      <c r="L438" s="8" t="s">
        <v>3634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36328-000</v>
      </c>
      <c r="T438" s="33"/>
      <c r="U438" s="8" t="str">
        <f>VLOOKUP(B438,SAOM!B$2:M1717,12,0)</f>
        <v>32 3373-5837</v>
      </c>
      <c r="V438" s="12"/>
      <c r="W438" s="8"/>
      <c r="X438" s="39"/>
      <c r="Y438" s="41"/>
      <c r="Z438" s="105" t="s">
        <v>3796</v>
      </c>
      <c r="AA438" s="42">
        <v>41054</v>
      </c>
      <c r="AB438" s="8"/>
      <c r="AC438" s="50" t="s">
        <v>4902</v>
      </c>
    </row>
    <row r="439" spans="1:29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8"/>
        <v>41107</v>
      </c>
      <c r="F439" s="47" t="s">
        <v>503</v>
      </c>
      <c r="G439" s="44" t="s">
        <v>519</v>
      </c>
      <c r="H439" s="7" t="s">
        <v>501</v>
      </c>
      <c r="I439" s="7" t="s">
        <v>503</v>
      </c>
      <c r="J439" s="8" t="s">
        <v>1966</v>
      </c>
      <c r="K439" s="8" t="s">
        <v>3635</v>
      </c>
      <c r="L439" s="8" t="s">
        <v>3636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36300-382</v>
      </c>
      <c r="T439" s="33"/>
      <c r="U439" s="8" t="str">
        <f>VLOOKUP(B439,SAOM!B$2:M1718,12,0)</f>
        <v>32 3379-2716</v>
      </c>
      <c r="V439" s="12">
        <v>41079</v>
      </c>
      <c r="W439" s="8" t="s">
        <v>1971</v>
      </c>
      <c r="X439" s="39">
        <v>41079</v>
      </c>
      <c r="Y439" s="41"/>
      <c r="Z439" s="105"/>
      <c r="AA439" s="42">
        <v>41079</v>
      </c>
      <c r="AB439" s="8" t="s">
        <v>4455</v>
      </c>
      <c r="AC439" s="50" t="s">
        <v>4902</v>
      </c>
    </row>
    <row r="440" spans="1:29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8"/>
        <v>41107</v>
      </c>
      <c r="F440" s="47" t="s">
        <v>503</v>
      </c>
      <c r="G440" s="44" t="s">
        <v>684</v>
      </c>
      <c r="H440" s="7" t="s">
        <v>501</v>
      </c>
      <c r="I440" s="7" t="s">
        <v>503</v>
      </c>
      <c r="J440" s="8" t="s">
        <v>1966</v>
      </c>
      <c r="K440" s="8" t="s">
        <v>3635</v>
      </c>
      <c r="L440" s="8" t="s">
        <v>3636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41108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36300-258</v>
      </c>
      <c r="T440" s="33"/>
      <c r="U440" s="8" t="str">
        <f>VLOOKUP(B440,SAOM!B$2:M1719,12,0)</f>
        <v>32 3373-2543</v>
      </c>
      <c r="V440" s="12"/>
      <c r="W440" s="8"/>
      <c r="X440" s="39"/>
      <c r="Y440" s="41"/>
      <c r="Z440" s="105"/>
      <c r="AA440" s="42"/>
      <c r="AB440" s="8"/>
      <c r="AC440" s="50" t="s">
        <v>4902</v>
      </c>
    </row>
    <row r="441" spans="1:29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8"/>
        <v>41107</v>
      </c>
      <c r="F441" s="47" t="s">
        <v>503</v>
      </c>
      <c r="G441" s="44" t="s">
        <v>519</v>
      </c>
      <c r="H441" s="7" t="s">
        <v>501</v>
      </c>
      <c r="I441" s="7" t="s">
        <v>503</v>
      </c>
      <c r="J441" s="8" t="s">
        <v>1966</v>
      </c>
      <c r="K441" s="8" t="s">
        <v>3635</v>
      </c>
      <c r="L441" s="8" t="s">
        <v>3636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36305-186</v>
      </c>
      <c r="T441" s="33"/>
      <c r="U441" s="8" t="str">
        <f>VLOOKUP(B441,SAOM!B$2:M1729,12,0)</f>
        <v>32 3372-7420</v>
      </c>
      <c r="V441" s="12">
        <v>41080</v>
      </c>
      <c r="W441" s="8" t="s">
        <v>1572</v>
      </c>
      <c r="X441" s="39">
        <v>41080</v>
      </c>
      <c r="Y441" s="41"/>
      <c r="Z441" s="105"/>
      <c r="AA441" s="42">
        <v>41080</v>
      </c>
      <c r="AB441" s="8" t="s">
        <v>4512</v>
      </c>
      <c r="AC441" s="50" t="s">
        <v>4902</v>
      </c>
    </row>
    <row r="442" spans="1:29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8"/>
        <v>41107</v>
      </c>
      <c r="F442" s="47" t="s">
        <v>503</v>
      </c>
      <c r="G442" s="44" t="s">
        <v>519</v>
      </c>
      <c r="H442" s="7" t="s">
        <v>501</v>
      </c>
      <c r="I442" s="7" t="s">
        <v>503</v>
      </c>
      <c r="J442" s="8" t="s">
        <v>1966</v>
      </c>
      <c r="K442" s="8" t="s">
        <v>3635</v>
      </c>
      <c r="L442" s="8" t="s">
        <v>3636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36307-458</v>
      </c>
      <c r="T442" s="33"/>
      <c r="U442" s="8" t="str">
        <f>VLOOKUP(B442,SAOM!B$2:M1705,12,0)</f>
        <v>32 3372-8747</v>
      </c>
      <c r="V442" s="12">
        <v>41075</v>
      </c>
      <c r="W442" s="8" t="s">
        <v>1971</v>
      </c>
      <c r="X442" s="39">
        <v>41078</v>
      </c>
      <c r="Y442" s="41"/>
      <c r="Z442" s="105"/>
      <c r="AA442" s="42">
        <v>41078</v>
      </c>
      <c r="AB442" s="8" t="s">
        <v>4219</v>
      </c>
      <c r="AC442" s="50" t="s">
        <v>4902</v>
      </c>
    </row>
    <row r="443" spans="1:29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8"/>
        <v>41107</v>
      </c>
      <c r="F443" s="47" t="s">
        <v>503</v>
      </c>
      <c r="G443" s="44" t="s">
        <v>519</v>
      </c>
      <c r="H443" s="7" t="s">
        <v>501</v>
      </c>
      <c r="I443" s="7" t="s">
        <v>503</v>
      </c>
      <c r="J443" s="8" t="s">
        <v>1966</v>
      </c>
      <c r="K443" s="8" t="s">
        <v>3635</v>
      </c>
      <c r="L443" s="8" t="s">
        <v>3636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36309-352</v>
      </c>
      <c r="T443" s="33"/>
      <c r="U443" s="8" t="str">
        <f>VLOOKUP(B443,SAOM!B$2:M1704,12,0)</f>
        <v>32 3372-3843</v>
      </c>
      <c r="V443" s="12">
        <v>41075</v>
      </c>
      <c r="W443" s="8" t="s">
        <v>4217</v>
      </c>
      <c r="X443" s="39">
        <v>41078</v>
      </c>
      <c r="Y443" s="41"/>
      <c r="Z443" s="105"/>
      <c r="AA443" s="42">
        <v>41078</v>
      </c>
      <c r="AB443" s="8" t="s">
        <v>4220</v>
      </c>
      <c r="AC443" s="50" t="s">
        <v>4902</v>
      </c>
    </row>
    <row r="444" spans="1:29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8"/>
        <v>41107</v>
      </c>
      <c r="F444" s="47">
        <v>41054</v>
      </c>
      <c r="G444" s="44" t="s">
        <v>766</v>
      </c>
      <c r="H444" s="7" t="s">
        <v>501</v>
      </c>
      <c r="I444" s="7" t="s">
        <v>508</v>
      </c>
      <c r="J444" s="8" t="s">
        <v>1966</v>
      </c>
      <c r="K444" s="8" t="s">
        <v>3635</v>
      </c>
      <c r="L444" s="8" t="s">
        <v>3636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36309-352</v>
      </c>
      <c r="T444" s="33"/>
      <c r="U444" s="8" t="str">
        <f>VLOOKUP(B444,SAOM!B$2:M1703,12,0)</f>
        <v>32 3379-2964</v>
      </c>
      <c r="V444" s="12"/>
      <c r="W444" s="8"/>
      <c r="X444" s="39"/>
      <c r="Y444" s="41"/>
      <c r="Z444" s="105" t="s">
        <v>3791</v>
      </c>
      <c r="AA444" s="42">
        <v>41054</v>
      </c>
      <c r="AB444" s="8"/>
      <c r="AC444" s="50" t="s">
        <v>4902</v>
      </c>
    </row>
    <row r="445" spans="1:29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8"/>
        <v>41107</v>
      </c>
      <c r="F445" s="47">
        <v>41054</v>
      </c>
      <c r="G445" s="44" t="s">
        <v>766</v>
      </c>
      <c r="H445" s="7" t="s">
        <v>501</v>
      </c>
      <c r="I445" s="7" t="s">
        <v>508</v>
      </c>
      <c r="J445" s="8" t="s">
        <v>1966</v>
      </c>
      <c r="K445" s="8" t="s">
        <v>3635</v>
      </c>
      <c r="L445" s="8" t="s">
        <v>3636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36309-024</v>
      </c>
      <c r="T445" s="33"/>
      <c r="U445" s="8" t="str">
        <f>VLOOKUP(B445,SAOM!B$2:M1702,12,0)</f>
        <v>32 3371-3292</v>
      </c>
      <c r="V445" s="12"/>
      <c r="W445" s="8"/>
      <c r="X445" s="39"/>
      <c r="Y445" s="41"/>
      <c r="Z445" s="105" t="s">
        <v>3797</v>
      </c>
      <c r="AA445" s="42">
        <v>40933</v>
      </c>
      <c r="AB445" s="8"/>
      <c r="AC445" s="50" t="s">
        <v>4902</v>
      </c>
    </row>
    <row r="446" spans="1:29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8"/>
        <v>41111</v>
      </c>
      <c r="F446" s="47" t="s">
        <v>503</v>
      </c>
      <c r="G446" s="44" t="s">
        <v>519</v>
      </c>
      <c r="H446" s="7" t="s">
        <v>501</v>
      </c>
      <c r="I446" s="7" t="s">
        <v>503</v>
      </c>
      <c r="J446" s="8" t="s">
        <v>3670</v>
      </c>
      <c r="K446" s="8" t="s">
        <v>3704</v>
      </c>
      <c r="L446" s="8" t="s">
        <v>3705</v>
      </c>
      <c r="M446" s="9" t="str">
        <f>VLOOKUP(B446,SAOM!B$2:H1397,7,0)</f>
        <v>SES-PATE-3565</v>
      </c>
      <c r="N446" s="9">
        <v>4033</v>
      </c>
      <c r="O446" s="12">
        <f>VLOOKUP(B446,SAOM!B$2:I1397,8,0)</f>
        <v>41095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>
        <f>VLOOKUP(B446,SAOM!B$2:L2123,11,0)</f>
        <v>37330000</v>
      </c>
      <c r="T446" s="33"/>
      <c r="U446" s="8" t="str">
        <f>VLOOKUP(B446,SAOM!B$2:M1703,12,0)</f>
        <v>32 3295-1118</v>
      </c>
      <c r="V446" s="12">
        <v>41095</v>
      </c>
      <c r="W446" s="8" t="s">
        <v>1572</v>
      </c>
      <c r="X446" s="39">
        <v>41095</v>
      </c>
      <c r="Y446" s="41"/>
      <c r="Z446" s="105"/>
      <c r="AA446" s="42">
        <v>41095</v>
      </c>
      <c r="AB446" s="8" t="s">
        <v>5581</v>
      </c>
      <c r="AC446" s="50" t="s">
        <v>4902</v>
      </c>
    </row>
    <row r="447" spans="1:29" s="61" customFormat="1" ht="15" customHeigh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8"/>
        <v>41111</v>
      </c>
      <c r="F447" s="47" t="s">
        <v>503</v>
      </c>
      <c r="G447" s="44" t="s">
        <v>519</v>
      </c>
      <c r="H447" s="7" t="s">
        <v>501</v>
      </c>
      <c r="I447" s="7" t="s">
        <v>503</v>
      </c>
      <c r="J447" s="8" t="s">
        <v>3674</v>
      </c>
      <c r="K447" s="8" t="s">
        <v>3706</v>
      </c>
      <c r="L447" s="8" t="s">
        <v>3707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35669-000</v>
      </c>
      <c r="T447" s="33"/>
      <c r="U447" s="8" t="str">
        <f>VLOOKUP(B447,SAOM!B$2:M1704,12,0)</f>
        <v>37 3274-1203</v>
      </c>
      <c r="V447" s="12">
        <v>41065</v>
      </c>
      <c r="W447" s="8" t="s">
        <v>2322</v>
      </c>
      <c r="X447" s="39">
        <v>41071</v>
      </c>
      <c r="Y447" s="41"/>
      <c r="Z447" s="105" t="s">
        <v>4057</v>
      </c>
      <c r="AA447" s="42">
        <v>41066</v>
      </c>
      <c r="AB447" t="s">
        <v>5579</v>
      </c>
      <c r="AC447" s="50" t="s">
        <v>4902</v>
      </c>
    </row>
    <row r="448" spans="1:29" s="61" customFormat="1" ht="15" customHeigh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8"/>
        <v>41126</v>
      </c>
      <c r="F448" s="47">
        <v>41095</v>
      </c>
      <c r="G448" s="44" t="s">
        <v>766</v>
      </c>
      <c r="H448" s="7" t="s">
        <v>501</v>
      </c>
      <c r="I448" s="7" t="s">
        <v>503</v>
      </c>
      <c r="J448" s="8" t="s">
        <v>3678</v>
      </c>
      <c r="K448" s="8" t="s">
        <v>3708</v>
      </c>
      <c r="L448" s="8" t="s">
        <v>3709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>
        <f>VLOOKUP(B448,SAOM!B$2:L2125,11,0)</f>
        <v>39945000</v>
      </c>
      <c r="T448" s="33"/>
      <c r="U448" s="8" t="str">
        <f>VLOOKUP(B448,SAOM!B$2:M1705,12,0)</f>
        <v xml:space="preserve">  (33) 3374-9161</v>
      </c>
      <c r="V448" s="12"/>
      <c r="W448" s="8"/>
      <c r="X448" s="39"/>
      <c r="Y448" s="41"/>
      <c r="Z448" s="105" t="s">
        <v>5575</v>
      </c>
      <c r="AA448" s="42">
        <v>41078</v>
      </c>
      <c r="AB448" t="s">
        <v>5580</v>
      </c>
      <c r="AC448" s="50" t="s">
        <v>4902</v>
      </c>
    </row>
    <row r="449" spans="1:29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8"/>
        <v>41135</v>
      </c>
      <c r="F449" s="47">
        <v>41054</v>
      </c>
      <c r="G449" s="44" t="s">
        <v>754</v>
      </c>
      <c r="H449" s="7" t="s">
        <v>501</v>
      </c>
      <c r="I449" s="7" t="s">
        <v>503</v>
      </c>
      <c r="J449" s="8" t="s">
        <v>3681</v>
      </c>
      <c r="K449" s="8" t="s">
        <v>3710</v>
      </c>
      <c r="L449" s="8" t="s">
        <v>3711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36195-000</v>
      </c>
      <c r="T449" s="33"/>
      <c r="U449" s="8" t="str">
        <f>VLOOKUP(B449,SAOM!B$2:M1706,12,0)</f>
        <v>32 3364-1209</v>
      </c>
      <c r="V449" s="12"/>
      <c r="W449" s="8"/>
      <c r="X449" s="39"/>
      <c r="Y449" s="41"/>
      <c r="Z449" s="105" t="s">
        <v>4546</v>
      </c>
      <c r="AA449" s="42">
        <v>41078</v>
      </c>
      <c r="AB449" s="8"/>
      <c r="AC449" s="50" t="s">
        <v>4902</v>
      </c>
    </row>
    <row r="450" spans="1:29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8"/>
        <v>41135</v>
      </c>
      <c r="F450" s="47">
        <v>41054</v>
      </c>
      <c r="G450" s="44" t="s">
        <v>754</v>
      </c>
      <c r="H450" s="7" t="s">
        <v>501</v>
      </c>
      <c r="I450" s="7" t="s">
        <v>503</v>
      </c>
      <c r="J450" s="8" t="s">
        <v>3684</v>
      </c>
      <c r="K450" s="8" t="s">
        <v>3712</v>
      </c>
      <c r="L450" s="8" t="s">
        <v>3713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39517-000</v>
      </c>
      <c r="T450" s="33"/>
      <c r="U450" s="8" t="str">
        <f>VLOOKUP(B450,SAOM!B$2:M1707,12,0)</f>
        <v>38 3831 8101</v>
      </c>
      <c r="V450" s="12"/>
      <c r="W450" s="8"/>
      <c r="X450" s="39"/>
      <c r="Y450" s="41"/>
      <c r="Z450" s="105" t="s">
        <v>4544</v>
      </c>
      <c r="AA450" s="42">
        <v>41078</v>
      </c>
      <c r="AB450" s="8"/>
      <c r="AC450" s="50" t="s">
        <v>4902</v>
      </c>
    </row>
    <row r="451" spans="1:29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8"/>
        <v>41135</v>
      </c>
      <c r="F451" s="47">
        <v>41054</v>
      </c>
      <c r="G451" s="44" t="s">
        <v>754</v>
      </c>
      <c r="H451" s="7" t="s">
        <v>501</v>
      </c>
      <c r="I451" s="7" t="s">
        <v>503</v>
      </c>
      <c r="J451" s="8" t="s">
        <v>3687</v>
      </c>
      <c r="K451" s="8" t="s">
        <v>3714</v>
      </c>
      <c r="L451" s="8" t="s">
        <v>3715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>
        <f>VLOOKUP(B451,SAOM!B$2:L2128,11,0)</f>
        <v>39398000</v>
      </c>
      <c r="T451" s="33"/>
      <c r="U451" s="8" t="str">
        <f>VLOOKUP(B451,SAOM!B$2:M1708,12,0)</f>
        <v>(38) 32517131</v>
      </c>
      <c r="V451" s="12"/>
      <c r="W451" s="8"/>
      <c r="X451" s="39"/>
      <c r="Y451" s="41"/>
      <c r="Z451" s="105" t="s">
        <v>4541</v>
      </c>
      <c r="AA451" s="42">
        <v>41078</v>
      </c>
      <c r="AB451" s="8"/>
      <c r="AC451" s="50" t="s">
        <v>4902</v>
      </c>
    </row>
    <row r="452" spans="1:29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8"/>
        <v>41135</v>
      </c>
      <c r="F452" s="47">
        <v>41054</v>
      </c>
      <c r="G452" s="44" t="s">
        <v>754</v>
      </c>
      <c r="H452" s="7" t="s">
        <v>501</v>
      </c>
      <c r="I452" s="7" t="s">
        <v>503</v>
      </c>
      <c r="J452" s="8" t="s">
        <v>3689</v>
      </c>
      <c r="K452" s="8" t="s">
        <v>3716</v>
      </c>
      <c r="L452" s="8" t="s">
        <v>3717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>
        <f>VLOOKUP(B452,SAOM!B$2:L2129,11,0)</f>
        <v>39718000</v>
      </c>
      <c r="T452" s="33"/>
      <c r="U452" s="8" t="str">
        <f>VLOOKUP(B452,SAOM!B$2:M1709,12,0)</f>
        <v>(33)3294-1353</v>
      </c>
      <c r="V452" s="12"/>
      <c r="W452" s="8"/>
      <c r="X452" s="39"/>
      <c r="Y452" s="41"/>
      <c r="Z452" s="105" t="s">
        <v>4540</v>
      </c>
      <c r="AA452" s="42">
        <v>41078</v>
      </c>
      <c r="AB452" s="8"/>
      <c r="AC452" s="50" t="s">
        <v>4902</v>
      </c>
    </row>
    <row r="453" spans="1:29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8"/>
        <v>41111</v>
      </c>
      <c r="F453" s="47" t="s">
        <v>503</v>
      </c>
      <c r="G453" s="44" t="s">
        <v>519</v>
      </c>
      <c r="H453" s="7" t="s">
        <v>501</v>
      </c>
      <c r="I453" s="7" t="s">
        <v>503</v>
      </c>
      <c r="J453" s="8" t="s">
        <v>3692</v>
      </c>
      <c r="K453" s="8" t="s">
        <v>3718</v>
      </c>
      <c r="L453" s="8" t="s">
        <v>3719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>
        <f>VLOOKUP(B453,SAOM!B$2:L2130,11,0)</f>
        <v>39547000</v>
      </c>
      <c r="T453" s="33"/>
      <c r="U453" s="8" t="str">
        <f>VLOOKUP(B453,SAOM!B$2:M1710,12,0)</f>
        <v>38 3825-1241</v>
      </c>
      <c r="V453" s="12">
        <v>41088</v>
      </c>
      <c r="W453" s="8" t="s">
        <v>4601</v>
      </c>
      <c r="X453" s="39">
        <v>41088</v>
      </c>
      <c r="Y453" s="41"/>
      <c r="Z453" s="105"/>
      <c r="AA453" s="42">
        <v>41088</v>
      </c>
      <c r="AB453" s="8" t="s">
        <v>4866</v>
      </c>
      <c r="AC453" s="50" t="s">
        <v>4902</v>
      </c>
    </row>
    <row r="454" spans="1:29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8"/>
        <v>41111</v>
      </c>
      <c r="F454" s="47" t="s">
        <v>503</v>
      </c>
      <c r="G454" s="44" t="s">
        <v>519</v>
      </c>
      <c r="H454" s="7" t="s">
        <v>501</v>
      </c>
      <c r="I454" s="7" t="s">
        <v>503</v>
      </c>
      <c r="J454" s="8" t="s">
        <v>3696</v>
      </c>
      <c r="K454" s="8" t="s">
        <v>3720</v>
      </c>
      <c r="L454" s="8" t="s">
        <v>3721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39527-000</v>
      </c>
      <c r="T454" s="33"/>
      <c r="U454" s="8" t="str">
        <f>VLOOKUP(B454,SAOM!B$2:M1711,12,0)</f>
        <v>38 3813-1249</v>
      </c>
      <c r="V454" s="12">
        <v>41086</v>
      </c>
      <c r="W454" s="8" t="s">
        <v>4601</v>
      </c>
      <c r="X454" s="39">
        <v>41086</v>
      </c>
      <c r="Y454" s="41"/>
      <c r="Z454" s="105"/>
      <c r="AA454" s="42">
        <v>41086</v>
      </c>
      <c r="AB454" s="8" t="s">
        <v>4600</v>
      </c>
      <c r="AC454" s="50" t="s">
        <v>4902</v>
      </c>
    </row>
    <row r="455" spans="1:29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9">D455+15</f>
        <v>41111</v>
      </c>
      <c r="F455" s="47" t="s">
        <v>503</v>
      </c>
      <c r="G455" s="44" t="s">
        <v>684</v>
      </c>
      <c r="H455" s="7" t="s">
        <v>501</v>
      </c>
      <c r="I455" s="7" t="s">
        <v>503</v>
      </c>
      <c r="J455" s="8" t="s">
        <v>3700</v>
      </c>
      <c r="K455" s="8" t="s">
        <v>3722</v>
      </c>
      <c r="L455" s="8" t="s">
        <v>3723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41096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35.110-000</v>
      </c>
      <c r="T455" s="33"/>
      <c r="U455" s="8" t="str">
        <f>VLOOKUP(B455,SAOM!B$2:M1712,12,0)</f>
        <v>33 3284-1488</v>
      </c>
      <c r="V455" s="12"/>
      <c r="W455" s="8"/>
      <c r="X455" s="39"/>
      <c r="Y455" s="41"/>
      <c r="Z455" s="105" t="s">
        <v>5618</v>
      </c>
      <c r="AA455" s="42"/>
      <c r="AB455" s="8"/>
      <c r="AC455" s="50" t="s">
        <v>4902</v>
      </c>
    </row>
    <row r="456" spans="1:29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9"/>
        <v>41112</v>
      </c>
      <c r="F456" s="47">
        <v>41096</v>
      </c>
      <c r="G456" s="44" t="s">
        <v>766</v>
      </c>
      <c r="H456" s="7" t="s">
        <v>501</v>
      </c>
      <c r="I456" s="7" t="s">
        <v>501</v>
      </c>
      <c r="J456" s="8" t="s">
        <v>3725</v>
      </c>
      <c r="K456" s="8" t="s">
        <v>3766</v>
      </c>
      <c r="L456" s="8" t="s">
        <v>3767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39827-000</v>
      </c>
      <c r="T456" s="33"/>
      <c r="U456" s="8" t="str">
        <f>VLOOKUP(B456,SAOM!B$2:M1713,12,0)</f>
        <v>33 3525-1287</v>
      </c>
      <c r="V456" s="12"/>
      <c r="W456" s="8"/>
      <c r="X456" s="39"/>
      <c r="Y456" s="41"/>
      <c r="Z456" s="105" t="s">
        <v>5624</v>
      </c>
      <c r="AA456" s="42">
        <v>41096</v>
      </c>
      <c r="AB456" s="8"/>
      <c r="AC456" s="50" t="s">
        <v>4902</v>
      </c>
    </row>
    <row r="457" spans="1:29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9"/>
        <v>41112</v>
      </c>
      <c r="F457" s="47" t="s">
        <v>503</v>
      </c>
      <c r="G457" s="44" t="s">
        <v>754</v>
      </c>
      <c r="H457" s="7" t="s">
        <v>501</v>
      </c>
      <c r="I457" s="7" t="s">
        <v>501</v>
      </c>
      <c r="J457" s="8" t="s">
        <v>3729</v>
      </c>
      <c r="K457" s="8" t="s">
        <v>3768</v>
      </c>
      <c r="L457" s="8" t="s">
        <v>3769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38220-000</v>
      </c>
      <c r="T457" s="33"/>
      <c r="U457" s="8" t="str">
        <f>VLOOKUP(B457,SAOM!B$2:M1714,12,0)</f>
        <v>34 3427-7034</v>
      </c>
      <c r="V457" s="12"/>
      <c r="W457" s="8"/>
      <c r="X457" s="39"/>
      <c r="Y457" s="41"/>
      <c r="Z457" s="105"/>
      <c r="AA457" s="42"/>
      <c r="AB457" s="8"/>
      <c r="AC457" s="50" t="s">
        <v>4902</v>
      </c>
    </row>
    <row r="458" spans="1:29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9"/>
        <v>41112</v>
      </c>
      <c r="F458" s="47" t="s">
        <v>503</v>
      </c>
      <c r="G458" s="44" t="s">
        <v>519</v>
      </c>
      <c r="H458" s="7" t="s">
        <v>501</v>
      </c>
      <c r="I458" s="7" t="s">
        <v>503</v>
      </c>
      <c r="J458" s="8" t="s">
        <v>3733</v>
      </c>
      <c r="K458" s="8" t="s">
        <v>3770</v>
      </c>
      <c r="L458" s="8" t="s">
        <v>3771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36544-000</v>
      </c>
      <c r="T458" s="33"/>
      <c r="U458" s="8" t="str">
        <f>VLOOKUP(B458,SAOM!B$2:M1715,12,0)</f>
        <v>32 3537-1248</v>
      </c>
      <c r="V458" s="12">
        <v>41088</v>
      </c>
      <c r="W458" s="8" t="s">
        <v>1971</v>
      </c>
      <c r="X458" s="39">
        <v>41088</v>
      </c>
      <c r="Y458" s="41"/>
      <c r="Z458" s="105"/>
      <c r="AA458" s="42">
        <v>41088</v>
      </c>
      <c r="AB458" s="8" t="s">
        <v>4867</v>
      </c>
      <c r="AC458" s="50" t="s">
        <v>4902</v>
      </c>
    </row>
    <row r="459" spans="1:29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9"/>
        <v>41112</v>
      </c>
      <c r="F459" s="47" t="s">
        <v>503</v>
      </c>
      <c r="G459" s="44" t="s">
        <v>684</v>
      </c>
      <c r="H459" s="7" t="s">
        <v>501</v>
      </c>
      <c r="I459" s="7" t="s">
        <v>503</v>
      </c>
      <c r="J459" s="8" t="s">
        <v>3737</v>
      </c>
      <c r="K459" s="8" t="s">
        <v>3772</v>
      </c>
      <c r="L459" s="8" t="s">
        <v>3773</v>
      </c>
      <c r="M459" s="9" t="str">
        <f>VLOOKUP(B459,SAOM!B$2:H1410,7,0)</f>
        <v>-</v>
      </c>
      <c r="N459" s="9">
        <v>4033</v>
      </c>
      <c r="O459" s="12">
        <f>VLOOKUP(B459,SAOM!B$2:I1410,8,0)</f>
        <v>41108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39765-000</v>
      </c>
      <c r="T459" s="33"/>
      <c r="U459" s="8" t="str">
        <f>VLOOKUP(B459,SAOM!B$2:M1716,12,0)</f>
        <v>33 3413-1185</v>
      </c>
      <c r="V459" s="12"/>
      <c r="W459" s="8"/>
      <c r="X459" s="39"/>
      <c r="Y459" s="41"/>
      <c r="Z459" s="105"/>
      <c r="AA459" s="42"/>
      <c r="AB459" s="8"/>
      <c r="AC459" s="50" t="s">
        <v>4902</v>
      </c>
    </row>
    <row r="460" spans="1:29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9"/>
        <v>41112</v>
      </c>
      <c r="F460" s="47" t="s">
        <v>503</v>
      </c>
      <c r="G460" s="44" t="s">
        <v>519</v>
      </c>
      <c r="H460" s="7" t="s">
        <v>501</v>
      </c>
      <c r="I460" s="7" t="s">
        <v>503</v>
      </c>
      <c r="J460" s="8" t="s">
        <v>3741</v>
      </c>
      <c r="K460" s="8" t="s">
        <v>3774</v>
      </c>
      <c r="L460" s="8" t="s">
        <v>3775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36847-000</v>
      </c>
      <c r="T460" s="33"/>
      <c r="U460" s="8" t="str">
        <f>VLOOKUP(B460,SAOM!B$2:M1717,12,0)</f>
        <v>32 3748-1012</v>
      </c>
      <c r="V460" s="12">
        <v>41065</v>
      </c>
      <c r="W460" s="8" t="s">
        <v>2912</v>
      </c>
      <c r="X460" s="39">
        <v>41066</v>
      </c>
      <c r="Y460" s="41"/>
      <c r="Z460" s="105" t="s">
        <v>4022</v>
      </c>
      <c r="AA460" s="42">
        <v>41066</v>
      </c>
      <c r="AB460" s="8" t="s">
        <v>4059</v>
      </c>
      <c r="AC460" s="50" t="s">
        <v>4902</v>
      </c>
    </row>
    <row r="461" spans="1:29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9"/>
        <v>41112</v>
      </c>
      <c r="F461" s="47" t="s">
        <v>503</v>
      </c>
      <c r="G461" s="44" t="s">
        <v>754</v>
      </c>
      <c r="H461" s="7" t="s">
        <v>501</v>
      </c>
      <c r="I461" s="7" t="s">
        <v>501</v>
      </c>
      <c r="J461" s="8" t="s">
        <v>3745</v>
      </c>
      <c r="K461" s="8" t="s">
        <v>3776</v>
      </c>
      <c r="L461" s="8" t="s">
        <v>3777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35364-000</v>
      </c>
      <c r="T461" s="33"/>
      <c r="U461" s="8" t="str">
        <f>VLOOKUP(B461,SAOM!B$2:M1718,12,0)</f>
        <v>31 3872 9102</v>
      </c>
      <c r="V461" s="12"/>
      <c r="W461" s="8"/>
      <c r="X461" s="39"/>
      <c r="Y461" s="41"/>
      <c r="Z461" s="105"/>
      <c r="AA461" s="42"/>
      <c r="AB461" s="8"/>
      <c r="AC461" s="50" t="s">
        <v>4902</v>
      </c>
    </row>
    <row r="462" spans="1:29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9"/>
        <v>41112</v>
      </c>
      <c r="F462" s="47" t="s">
        <v>503</v>
      </c>
      <c r="G462" s="44" t="s">
        <v>519</v>
      </c>
      <c r="H462" s="7" t="s">
        <v>501</v>
      </c>
      <c r="I462" s="7" t="s">
        <v>503</v>
      </c>
      <c r="J462" s="8" t="s">
        <v>3749</v>
      </c>
      <c r="K462" s="8" t="s">
        <v>3778</v>
      </c>
      <c r="L462" s="8" t="s">
        <v>3779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38178-000</v>
      </c>
      <c r="T462" s="33"/>
      <c r="U462" s="8" t="str">
        <f>VLOOKUP(B462,SAOM!B$2:M1719,12,0)</f>
        <v>34 3355-2014</v>
      </c>
      <c r="V462" s="12">
        <v>41089</v>
      </c>
      <c r="W462" s="8" t="s">
        <v>2322</v>
      </c>
      <c r="X462" s="39">
        <v>41089</v>
      </c>
      <c r="Y462" s="41"/>
      <c r="Z462" s="105"/>
      <c r="AA462" s="42">
        <v>41089</v>
      </c>
      <c r="AB462" s="8" t="s">
        <v>4014</v>
      </c>
      <c r="AC462" s="50" t="s">
        <v>4902</v>
      </c>
    </row>
    <row r="463" spans="1:29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9"/>
        <v>41112</v>
      </c>
      <c r="F463" s="47">
        <v>41096</v>
      </c>
      <c r="G463" s="44" t="s">
        <v>766</v>
      </c>
      <c r="H463" s="7" t="s">
        <v>501</v>
      </c>
      <c r="I463" s="7" t="s">
        <v>508</v>
      </c>
      <c r="J463" s="8" t="s">
        <v>3753</v>
      </c>
      <c r="K463" s="8" t="s">
        <v>3780</v>
      </c>
      <c r="L463" s="8" t="s">
        <v>3781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>
        <f>VLOOKUP(B463,SAOM!B$2:L2140,11,0)</f>
        <v>36157000</v>
      </c>
      <c r="T463" s="33"/>
      <c r="U463" s="8" t="str">
        <f>VLOOKUP(B463,SAOM!B$2:M1720,12,0)</f>
        <v>32 3254-1335</v>
      </c>
      <c r="V463" s="12"/>
      <c r="W463" s="8"/>
      <c r="X463" s="39"/>
      <c r="Y463" s="41"/>
      <c r="Z463" s="105" t="s">
        <v>5622</v>
      </c>
      <c r="AA463" s="42">
        <v>41096</v>
      </c>
      <c r="AB463" s="8"/>
      <c r="AC463" s="50" t="s">
        <v>4902</v>
      </c>
    </row>
    <row r="464" spans="1:29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9"/>
        <v>41112</v>
      </c>
      <c r="F464" s="47">
        <v>41096</v>
      </c>
      <c r="G464" s="44" t="s">
        <v>766</v>
      </c>
      <c r="H464" s="7" t="s">
        <v>501</v>
      </c>
      <c r="I464" s="7" t="s">
        <v>508</v>
      </c>
      <c r="J464" s="8" t="s">
        <v>1795</v>
      </c>
      <c r="K464" s="8" t="s">
        <v>2553</v>
      </c>
      <c r="L464" s="8" t="s">
        <v>2554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36730-000</v>
      </c>
      <c r="T464" s="33"/>
      <c r="U464" s="8" t="str">
        <f>VLOOKUP(B464,SAOM!B$2:M1721,12,0)</f>
        <v>32 3465-1418</v>
      </c>
      <c r="V464" s="12"/>
      <c r="W464" s="8"/>
      <c r="X464" s="39"/>
      <c r="Y464" s="41"/>
      <c r="Z464" s="105" t="s">
        <v>5623</v>
      </c>
      <c r="AA464" s="42">
        <v>41096</v>
      </c>
      <c r="AB464" s="8"/>
      <c r="AC464" s="50" t="s">
        <v>4902</v>
      </c>
    </row>
    <row r="465" spans="1:29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9"/>
        <v>41133</v>
      </c>
      <c r="F465" s="47">
        <v>41057</v>
      </c>
      <c r="G465" s="44" t="s">
        <v>754</v>
      </c>
      <c r="H465" s="7" t="s">
        <v>501</v>
      </c>
      <c r="I465" s="7" t="s">
        <v>503</v>
      </c>
      <c r="J465" s="8" t="s">
        <v>3760</v>
      </c>
      <c r="K465" s="8" t="s">
        <v>3782</v>
      </c>
      <c r="L465" s="8" t="s">
        <v>3783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36170-000</v>
      </c>
      <c r="T465" s="33"/>
      <c r="U465" s="8" t="str">
        <f>VLOOKUP(B465,SAOM!B$2:M1722,12,0)</f>
        <v>32 3573-2292</v>
      </c>
      <c r="V465" s="12"/>
      <c r="W465" s="8"/>
      <c r="X465" s="39"/>
      <c r="Y465" s="41"/>
      <c r="Z465" s="108" t="s">
        <v>4553</v>
      </c>
      <c r="AA465" s="42">
        <v>41078</v>
      </c>
      <c r="AB465" s="8"/>
      <c r="AC465" s="50" t="s">
        <v>4902</v>
      </c>
    </row>
    <row r="466" spans="1:29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9"/>
        <v>41131</v>
      </c>
      <c r="F466" s="47" t="s">
        <v>503</v>
      </c>
      <c r="G466" s="44" t="s">
        <v>754</v>
      </c>
      <c r="H466" s="7" t="s">
        <v>501</v>
      </c>
      <c r="I466" s="7" t="s">
        <v>503</v>
      </c>
      <c r="J466" s="8" t="s">
        <v>3763</v>
      </c>
      <c r="K466" s="8" t="s">
        <v>3784</v>
      </c>
      <c r="L466" s="8" t="s">
        <v>3785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48 - Centro</v>
      </c>
      <c r="S466" s="17" t="str">
        <f>VLOOKUP(B466,SAOM!B$2:L2143,11,0)</f>
        <v>37511-000</v>
      </c>
      <c r="T466" s="33"/>
      <c r="U466" s="8" t="str">
        <f>VLOOKUP(B466,SAOM!B$2:M1723,12,0)</f>
        <v>35 3643-1534</v>
      </c>
      <c r="V466" s="12"/>
      <c r="W466" s="8"/>
      <c r="X466" s="39"/>
      <c r="Y466" s="41"/>
      <c r="Z466" s="105"/>
      <c r="AA466" s="42"/>
      <c r="AB466" s="8"/>
      <c r="AC466" s="50" t="s">
        <v>4902</v>
      </c>
    </row>
    <row r="467" spans="1:29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9"/>
        <v>41117</v>
      </c>
      <c r="F467" s="47" t="s">
        <v>503</v>
      </c>
      <c r="G467" s="44" t="s">
        <v>519</v>
      </c>
      <c r="H467" s="7" t="s">
        <v>501</v>
      </c>
      <c r="I467" s="7" t="s">
        <v>503</v>
      </c>
      <c r="J467" s="8" t="s">
        <v>3820</v>
      </c>
      <c r="K467" s="8" t="s">
        <v>3954</v>
      </c>
      <c r="L467" s="8" t="s">
        <v>3976</v>
      </c>
      <c r="M467" s="9" t="str">
        <f>VLOOKUP(B467,SAOM!B$2:H1418,7,0)</f>
        <v>SES-BANA-3625</v>
      </c>
      <c r="N467" s="9">
        <v>4033</v>
      </c>
      <c r="O467" s="12">
        <f>VLOOKUP(B467,SAOM!B$2:I1418,8,0)</f>
        <v>41093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36202-522</v>
      </c>
      <c r="T467" s="33"/>
      <c r="U467" s="8" t="str">
        <f>VLOOKUP(B467,SAOM!B$2:M1724,12,0)</f>
        <v>32 3339-2133</v>
      </c>
      <c r="V467" s="12">
        <v>41093</v>
      </c>
      <c r="W467" s="8" t="s">
        <v>2322</v>
      </c>
      <c r="X467" s="39">
        <v>41094</v>
      </c>
      <c r="Y467" s="41"/>
      <c r="Z467" s="105"/>
      <c r="AA467" s="42">
        <v>41094</v>
      </c>
      <c r="AB467" s="8" t="s">
        <v>5035</v>
      </c>
      <c r="AC467" s="50" t="s">
        <v>4902</v>
      </c>
    </row>
    <row r="468" spans="1:29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9"/>
        <v>41117</v>
      </c>
      <c r="F468" s="47" t="s">
        <v>503</v>
      </c>
      <c r="G468" s="44" t="s">
        <v>519</v>
      </c>
      <c r="H468" s="7" t="s">
        <v>501</v>
      </c>
      <c r="I468" s="7" t="s">
        <v>503</v>
      </c>
      <c r="J468" s="8" t="s">
        <v>3820</v>
      </c>
      <c r="K468" s="8" t="s">
        <v>3954</v>
      </c>
      <c r="L468" s="8" t="s">
        <v>3976</v>
      </c>
      <c r="M468" s="9" t="str">
        <f>VLOOKUP(B468,SAOM!B$2:H1419,7,0)</f>
        <v>SES-BANA-3630</v>
      </c>
      <c r="N468" s="9">
        <v>4033</v>
      </c>
      <c r="O468" s="12">
        <f>VLOOKUP(B468,SAOM!B$2:I1419,8,0)</f>
        <v>41094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36200-970</v>
      </c>
      <c r="T468" s="33"/>
      <c r="U468" s="8" t="str">
        <f>VLOOKUP(B468,SAOM!B$2:M1725,12,0)</f>
        <v>32 3393-7062</v>
      </c>
      <c r="V468" s="12">
        <v>41095</v>
      </c>
      <c r="W468" s="8" t="s">
        <v>5042</v>
      </c>
      <c r="X468" s="39">
        <v>41095</v>
      </c>
      <c r="Y468" s="41"/>
      <c r="Z468" s="105"/>
      <c r="AA468" s="42">
        <v>41094</v>
      </c>
      <c r="AB468" s="8" t="s">
        <v>5041</v>
      </c>
      <c r="AC468" s="50" t="s">
        <v>4902</v>
      </c>
    </row>
    <row r="469" spans="1:29" s="61" customFormat="1">
      <c r="A469" s="43">
        <v>3626</v>
      </c>
      <c r="B469" s="75">
        <v>3626</v>
      </c>
      <c r="C469" s="12">
        <v>41057</v>
      </c>
      <c r="D469" s="12">
        <v>41124</v>
      </c>
      <c r="E469" s="47">
        <f t="shared" si="9"/>
        <v>41139</v>
      </c>
      <c r="F469" s="47">
        <v>41065</v>
      </c>
      <c r="G469" s="44" t="s">
        <v>754</v>
      </c>
      <c r="H469" s="7" t="s">
        <v>501</v>
      </c>
      <c r="I469" s="7" t="s">
        <v>508</v>
      </c>
      <c r="J469" s="8" t="s">
        <v>3820</v>
      </c>
      <c r="K469" s="8" t="s">
        <v>3954</v>
      </c>
      <c r="L469" s="8" t="s">
        <v>3976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36205-286</v>
      </c>
      <c r="T469" s="33"/>
      <c r="U469" s="8" t="str">
        <f>VLOOKUP(B469,SAOM!B$2:M1726,12,0)</f>
        <v>32 3339-2125</v>
      </c>
      <c r="V469" s="12"/>
      <c r="W469" s="8"/>
      <c r="X469" s="39"/>
      <c r="Y469" s="41"/>
      <c r="Z469" s="105" t="s">
        <v>5014</v>
      </c>
      <c r="AA469" s="42">
        <v>41087</v>
      </c>
      <c r="AB469" s="8"/>
      <c r="AC469" s="50" t="s">
        <v>4902</v>
      </c>
    </row>
    <row r="470" spans="1:29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9"/>
        <v>41117</v>
      </c>
      <c r="F470" s="47" t="s">
        <v>503</v>
      </c>
      <c r="G470" s="44" t="s">
        <v>754</v>
      </c>
      <c r="H470" s="7" t="s">
        <v>501</v>
      </c>
      <c r="I470" s="7" t="s">
        <v>501</v>
      </c>
      <c r="J470" s="8" t="s">
        <v>3820</v>
      </c>
      <c r="K470" s="8" t="s">
        <v>3954</v>
      </c>
      <c r="L470" s="8" t="s">
        <v>3976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36200-010</v>
      </c>
      <c r="T470" s="33"/>
      <c r="U470" s="8" t="str">
        <f>VLOOKUP(B470,SAOM!B$2:M1727,12,0)</f>
        <v>32 3339-2085</v>
      </c>
      <c r="V470" s="12"/>
      <c r="W470" s="8"/>
      <c r="X470" s="39"/>
      <c r="Y470" s="41"/>
      <c r="Z470" s="105"/>
      <c r="AA470" s="42"/>
      <c r="AB470" s="8"/>
      <c r="AC470" s="50" t="s">
        <v>4902</v>
      </c>
    </row>
    <row r="471" spans="1:29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9"/>
        <v>41117</v>
      </c>
      <c r="F471" s="47">
        <v>41073</v>
      </c>
      <c r="G471" s="44" t="s">
        <v>766</v>
      </c>
      <c r="H471" s="7" t="s">
        <v>501</v>
      </c>
      <c r="I471" s="7" t="s">
        <v>501</v>
      </c>
      <c r="J471" s="8" t="s">
        <v>3820</v>
      </c>
      <c r="K471" s="8" t="s">
        <v>3954</v>
      </c>
      <c r="L471" s="8" t="s">
        <v>3976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36206-700</v>
      </c>
      <c r="T471" s="33"/>
      <c r="U471" s="8" t="str">
        <f>VLOOKUP(B471,SAOM!B$2:M1728,12,0)</f>
        <v>32 3393-3023</v>
      </c>
      <c r="V471" s="12"/>
      <c r="W471" s="8"/>
      <c r="X471" s="39"/>
      <c r="Y471" s="41"/>
      <c r="Z471" s="105" t="s">
        <v>5625</v>
      </c>
      <c r="AA471" s="42">
        <v>41073</v>
      </c>
      <c r="AB471" s="8"/>
      <c r="AC471" s="50" t="s">
        <v>4902</v>
      </c>
    </row>
    <row r="472" spans="1:29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9"/>
        <v>41117</v>
      </c>
      <c r="F472" s="47">
        <v>41065</v>
      </c>
      <c r="G472" s="44" t="s">
        <v>766</v>
      </c>
      <c r="H472" s="7" t="s">
        <v>501</v>
      </c>
      <c r="I472" s="7" t="s">
        <v>508</v>
      </c>
      <c r="J472" s="8" t="s">
        <v>3820</v>
      </c>
      <c r="K472" s="8" t="s">
        <v>3954</v>
      </c>
      <c r="L472" s="8" t="s">
        <v>3976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36201-142</v>
      </c>
      <c r="T472" s="33"/>
      <c r="U472" s="8" t="str">
        <f>VLOOKUP(B472,SAOM!B$2:M1729,12,0)</f>
        <v>32 3339--2128</v>
      </c>
      <c r="V472" s="12"/>
      <c r="W472" s="8"/>
      <c r="X472" s="39"/>
      <c r="Y472" s="41"/>
      <c r="Z472" s="105" t="s">
        <v>4051</v>
      </c>
      <c r="AA472" s="42">
        <v>41065</v>
      </c>
      <c r="AB472" s="8"/>
      <c r="AC472" s="50" t="s">
        <v>4902</v>
      </c>
    </row>
    <row r="473" spans="1:29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9"/>
        <v>41117</v>
      </c>
      <c r="F473" s="47">
        <v>41074</v>
      </c>
      <c r="G473" s="44" t="s">
        <v>766</v>
      </c>
      <c r="H473" s="7" t="s">
        <v>501</v>
      </c>
      <c r="I473" s="7" t="s">
        <v>508</v>
      </c>
      <c r="J473" s="8" t="s">
        <v>3820</v>
      </c>
      <c r="K473" s="8" t="s">
        <v>3954</v>
      </c>
      <c r="L473" s="8" t="s">
        <v>3976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36205-336</v>
      </c>
      <c r="T473" s="33"/>
      <c r="U473" s="8" t="str">
        <f>VLOOKUP(B473,SAOM!B$2:M1730,12,0)</f>
        <v>32 3339-2158</v>
      </c>
      <c r="V473" s="12"/>
      <c r="W473" s="8"/>
      <c r="X473" s="39"/>
      <c r="Y473" s="41"/>
      <c r="Z473" s="105" t="s">
        <v>4083</v>
      </c>
      <c r="AA473" s="42">
        <v>41074</v>
      </c>
      <c r="AB473" s="8"/>
      <c r="AC473" s="50" t="s">
        <v>4902</v>
      </c>
    </row>
    <row r="474" spans="1:29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9"/>
        <v>41117</v>
      </c>
      <c r="F474" s="47">
        <v>41074</v>
      </c>
      <c r="G474" s="44" t="s">
        <v>766</v>
      </c>
      <c r="H474" s="7" t="s">
        <v>501</v>
      </c>
      <c r="I474" s="7" t="s">
        <v>508</v>
      </c>
      <c r="J474" s="8" t="s">
        <v>3820</v>
      </c>
      <c r="K474" s="8" t="s">
        <v>3954</v>
      </c>
      <c r="L474" s="8" t="s">
        <v>3976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36200-000</v>
      </c>
      <c r="T474" s="33"/>
      <c r="U474" s="8" t="str">
        <f>VLOOKUP(B474,SAOM!B$2:M1731,12,0)</f>
        <v>32 3339-2111</v>
      </c>
      <c r="V474" s="12"/>
      <c r="W474" s="8"/>
      <c r="X474" s="39"/>
      <c r="Y474" s="41"/>
      <c r="Z474" s="105" t="s">
        <v>4083</v>
      </c>
      <c r="AA474" s="42">
        <v>41074</v>
      </c>
      <c r="AB474" s="8"/>
      <c r="AC474" s="50" t="s">
        <v>4902</v>
      </c>
    </row>
    <row r="475" spans="1:29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9"/>
        <v>41117</v>
      </c>
      <c r="F475" s="47" t="s">
        <v>503</v>
      </c>
      <c r="G475" s="44" t="s">
        <v>519</v>
      </c>
      <c r="H475" s="7" t="s">
        <v>501</v>
      </c>
      <c r="I475" s="7" t="s">
        <v>503</v>
      </c>
      <c r="J475" s="8" t="s">
        <v>3820</v>
      </c>
      <c r="K475" s="8" t="s">
        <v>3954</v>
      </c>
      <c r="L475" s="8" t="s">
        <v>3976</v>
      </c>
      <c r="M475" s="9" t="str">
        <f>VLOOKUP(B475,SAOM!B$2:H1426,7,0)</f>
        <v>SES-BANA-3619</v>
      </c>
      <c r="N475" s="9">
        <v>4033</v>
      </c>
      <c r="O475" s="12">
        <f>VLOOKUP(B475,SAOM!B$2:I1426,8,0)</f>
        <v>41093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36202-502</v>
      </c>
      <c r="T475" s="33"/>
      <c r="U475" s="8" t="str">
        <f>VLOOKUP(B475,SAOM!B$2:M1732,12,0)</f>
        <v>32 3339-2139</v>
      </c>
      <c r="V475" s="12">
        <v>41094</v>
      </c>
      <c r="W475" s="8" t="s">
        <v>5039</v>
      </c>
      <c r="X475" s="39">
        <v>41094</v>
      </c>
      <c r="Y475" s="41"/>
      <c r="Z475" s="105"/>
      <c r="AA475" s="42">
        <v>41094</v>
      </c>
      <c r="AB475" s="8" t="s">
        <v>4455</v>
      </c>
      <c r="AC475" s="50" t="s">
        <v>4902</v>
      </c>
    </row>
    <row r="476" spans="1:29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9"/>
        <v>41117</v>
      </c>
      <c r="F476" s="47">
        <v>41065</v>
      </c>
      <c r="G476" s="44" t="s">
        <v>754</v>
      </c>
      <c r="H476" s="7" t="s">
        <v>501</v>
      </c>
      <c r="I476" s="7" t="s">
        <v>501</v>
      </c>
      <c r="J476" s="8" t="s">
        <v>3820</v>
      </c>
      <c r="K476" s="8" t="s">
        <v>3954</v>
      </c>
      <c r="L476" s="8" t="s">
        <v>3976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36206-200</v>
      </c>
      <c r="T476" s="33"/>
      <c r="U476" s="8" t="str">
        <f>VLOOKUP(B476,SAOM!B$2:M1733,12,0)</f>
        <v>32 3339-2124</v>
      </c>
      <c r="V476" s="12"/>
      <c r="W476" s="8"/>
      <c r="X476" s="39"/>
      <c r="Y476" s="41"/>
      <c r="Z476" s="109" t="s">
        <v>4052</v>
      </c>
      <c r="AA476" s="42">
        <v>41065</v>
      </c>
      <c r="AB476" s="8"/>
      <c r="AC476" s="50" t="s">
        <v>4902</v>
      </c>
    </row>
    <row r="477" spans="1:29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9"/>
        <v>41117</v>
      </c>
      <c r="F477" s="47">
        <v>41065</v>
      </c>
      <c r="G477" s="44" t="s">
        <v>754</v>
      </c>
      <c r="H477" s="7" t="s">
        <v>501</v>
      </c>
      <c r="I477" s="7" t="s">
        <v>501</v>
      </c>
      <c r="J477" s="8" t="s">
        <v>3820</v>
      </c>
      <c r="K477" s="8" t="s">
        <v>3954</v>
      </c>
      <c r="L477" s="8" t="s">
        <v>3976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36202-310</v>
      </c>
      <c r="T477" s="33"/>
      <c r="U477" s="8" t="str">
        <f>VLOOKUP(B477,SAOM!B$2:M1734,12,0)</f>
        <v>32 3339-2124</v>
      </c>
      <c r="V477" s="12"/>
      <c r="W477" s="8"/>
      <c r="X477" s="39"/>
      <c r="Y477" s="41"/>
      <c r="Z477" s="109" t="s">
        <v>4053</v>
      </c>
      <c r="AA477" s="42">
        <v>41065</v>
      </c>
      <c r="AB477" s="8"/>
      <c r="AC477" s="50" t="s">
        <v>4902</v>
      </c>
    </row>
    <row r="478" spans="1:29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9"/>
        <v>41117</v>
      </c>
      <c r="F478" s="47">
        <v>41065</v>
      </c>
      <c r="G478" s="44" t="s">
        <v>754</v>
      </c>
      <c r="H478" s="7" t="s">
        <v>501</v>
      </c>
      <c r="I478" s="7" t="s">
        <v>501</v>
      </c>
      <c r="J478" s="8" t="s">
        <v>3820</v>
      </c>
      <c r="K478" s="8" t="s">
        <v>3954</v>
      </c>
      <c r="L478" s="8" t="s">
        <v>3976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36200-000</v>
      </c>
      <c r="T478" s="33"/>
      <c r="U478" s="8" t="str">
        <f>VLOOKUP(B478,SAOM!B$2:M1735,12,0)</f>
        <v>32 3339-2124</v>
      </c>
      <c r="V478" s="12"/>
      <c r="W478" s="8"/>
      <c r="X478" s="39"/>
      <c r="Y478" s="41"/>
      <c r="Z478" s="109" t="s">
        <v>4054</v>
      </c>
      <c r="AA478" s="42">
        <v>41065</v>
      </c>
      <c r="AB478" s="8"/>
      <c r="AC478" s="50" t="s">
        <v>4902</v>
      </c>
    </row>
    <row r="479" spans="1:29" s="61" customFormat="1">
      <c r="A479" s="43">
        <v>3618</v>
      </c>
      <c r="B479" s="75">
        <v>3618</v>
      </c>
      <c r="C479" s="12">
        <v>41057</v>
      </c>
      <c r="D479" s="12">
        <v>41124</v>
      </c>
      <c r="E479" s="47">
        <f t="shared" si="9"/>
        <v>41139</v>
      </c>
      <c r="F479" s="47">
        <v>41065</v>
      </c>
      <c r="G479" s="44" t="s">
        <v>754</v>
      </c>
      <c r="H479" s="7" t="s">
        <v>501</v>
      </c>
      <c r="I479" s="7" t="s">
        <v>508</v>
      </c>
      <c r="J479" s="8" t="s">
        <v>3820</v>
      </c>
      <c r="K479" s="8" t="s">
        <v>3954</v>
      </c>
      <c r="L479" s="8" t="s">
        <v>3976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36205-526</v>
      </c>
      <c r="T479" s="33"/>
      <c r="U479" s="8" t="str">
        <f>VLOOKUP(B479,SAOM!B$2:M1736,12,0)</f>
        <v>32 3339-2129</v>
      </c>
      <c r="V479" s="12"/>
      <c r="W479" s="8"/>
      <c r="X479" s="39"/>
      <c r="Y479" s="41"/>
      <c r="Z479" s="110" t="s">
        <v>5017</v>
      </c>
      <c r="AA479" s="42">
        <v>41087</v>
      </c>
      <c r="AB479" s="8"/>
      <c r="AC479" s="50" t="s">
        <v>4902</v>
      </c>
    </row>
    <row r="480" spans="1:29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9"/>
        <v>41117</v>
      </c>
      <c r="F480" s="47">
        <v>41065</v>
      </c>
      <c r="G480" s="44" t="s">
        <v>754</v>
      </c>
      <c r="H480" s="7" t="s">
        <v>501</v>
      </c>
      <c r="I480" s="7" t="s">
        <v>501</v>
      </c>
      <c r="J480" s="8" t="s">
        <v>3820</v>
      </c>
      <c r="K480" s="8" t="s">
        <v>3954</v>
      </c>
      <c r="L480" s="8" t="s">
        <v>3976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36209-000</v>
      </c>
      <c r="T480" s="33"/>
      <c r="U480" s="8" t="str">
        <f>VLOOKUP(B480,SAOM!B$2:M1737,12,0)</f>
        <v>32 3339-2124</v>
      </c>
      <c r="V480" s="12"/>
      <c r="W480" s="8"/>
      <c r="X480" s="39"/>
      <c r="Y480" s="41"/>
      <c r="Z480" s="109" t="s">
        <v>4055</v>
      </c>
      <c r="AA480" s="42">
        <v>41065</v>
      </c>
      <c r="AB480" s="8"/>
      <c r="AC480" s="50" t="s">
        <v>4902</v>
      </c>
    </row>
    <row r="481" spans="1:29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9"/>
        <v>41117</v>
      </c>
      <c r="F481" s="47">
        <v>41065</v>
      </c>
      <c r="G481" s="44" t="s">
        <v>754</v>
      </c>
      <c r="H481" s="7" t="s">
        <v>501</v>
      </c>
      <c r="I481" s="7" t="s">
        <v>503</v>
      </c>
      <c r="J481" s="8" t="s">
        <v>3820</v>
      </c>
      <c r="K481" s="8" t="s">
        <v>3954</v>
      </c>
      <c r="L481" s="8" t="s">
        <v>3976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36202-060</v>
      </c>
      <c r="T481" s="33"/>
      <c r="U481" s="8" t="str">
        <f>VLOOKUP(B481,SAOM!B$2:M1738,12,0)</f>
        <v>32 3339-2127</v>
      </c>
      <c r="V481" s="12"/>
      <c r="W481" s="8"/>
      <c r="X481" s="39"/>
      <c r="Y481" s="41"/>
      <c r="Z481" s="110" t="s">
        <v>5015</v>
      </c>
      <c r="AA481" s="42">
        <v>41087</v>
      </c>
      <c r="AB481" s="8"/>
      <c r="AC481" s="50" t="s">
        <v>4902</v>
      </c>
    </row>
    <row r="482" spans="1:29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9"/>
        <v>41117</v>
      </c>
      <c r="F482" s="47" t="s">
        <v>503</v>
      </c>
      <c r="G482" s="44" t="s">
        <v>766</v>
      </c>
      <c r="H482" s="7" t="s">
        <v>501</v>
      </c>
      <c r="I482" s="7" t="s">
        <v>508</v>
      </c>
      <c r="J482" s="8" t="s">
        <v>3820</v>
      </c>
      <c r="K482" s="8" t="s">
        <v>3954</v>
      </c>
      <c r="L482" s="8" t="s">
        <v>3976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36200-000</v>
      </c>
      <c r="T482" s="33"/>
      <c r="U482" s="8" t="str">
        <f>VLOOKUP(B482,SAOM!B$2:M1739,12,0)</f>
        <v>32 3330-9106</v>
      </c>
      <c r="V482" s="12"/>
      <c r="W482" s="8"/>
      <c r="X482" s="39"/>
      <c r="Y482" s="41"/>
      <c r="Z482" s="105" t="s">
        <v>5626</v>
      </c>
      <c r="AA482" s="42">
        <v>41088</v>
      </c>
      <c r="AB482" s="8"/>
      <c r="AC482" s="50" t="s">
        <v>4902</v>
      </c>
    </row>
    <row r="483" spans="1:29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9"/>
        <v>41117</v>
      </c>
      <c r="F483" s="47" t="s">
        <v>503</v>
      </c>
      <c r="G483" s="44" t="s">
        <v>684</v>
      </c>
      <c r="H483" s="7" t="s">
        <v>501</v>
      </c>
      <c r="I483" s="7" t="s">
        <v>501</v>
      </c>
      <c r="J483" s="8" t="s">
        <v>3820</v>
      </c>
      <c r="K483" s="8" t="s">
        <v>3954</v>
      </c>
      <c r="L483" s="8" t="s">
        <v>3976</v>
      </c>
      <c r="M483" s="9" t="str">
        <f>VLOOKUP(B483,SAOM!B$2:H1434,7,0)</f>
        <v>SES-BANA-3622</v>
      </c>
      <c r="N483" s="9">
        <v>4033</v>
      </c>
      <c r="O483" s="12">
        <f>VLOOKUP(B483,SAOM!B$2:I1434,8,0)</f>
        <v>41099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36204-634</v>
      </c>
      <c r="T483" s="33"/>
      <c r="U483" s="8" t="str">
        <f>VLOOKUP(B483,SAOM!B$2:M1740,12,0)</f>
        <v>32 3339-2138</v>
      </c>
      <c r="V483" s="12"/>
      <c r="W483" s="8"/>
      <c r="X483" s="39"/>
      <c r="Y483" s="41"/>
      <c r="Z483" s="105"/>
      <c r="AA483" s="42"/>
      <c r="AB483" s="8"/>
      <c r="AC483" s="50" t="s">
        <v>4902</v>
      </c>
    </row>
    <row r="484" spans="1:29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9"/>
        <v>41117</v>
      </c>
      <c r="F484" s="47" t="s">
        <v>503</v>
      </c>
      <c r="G484" s="44" t="s">
        <v>754</v>
      </c>
      <c r="H484" s="7" t="s">
        <v>501</v>
      </c>
      <c r="I484" s="7" t="s">
        <v>501</v>
      </c>
      <c r="J484" s="8" t="s">
        <v>3820</v>
      </c>
      <c r="K484" s="8" t="s">
        <v>3954</v>
      </c>
      <c r="L484" s="8" t="s">
        <v>3976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36207-000</v>
      </c>
      <c r="T484" s="33"/>
      <c r="U484" s="8" t="str">
        <f>VLOOKUP(B484,SAOM!B$2:M1741,12,0)</f>
        <v>32 3393-8026</v>
      </c>
      <c r="V484" s="12"/>
      <c r="W484" s="8"/>
      <c r="X484" s="39"/>
      <c r="Y484" s="41"/>
      <c r="Z484" s="105"/>
      <c r="AA484" s="42"/>
      <c r="AB484" s="8"/>
      <c r="AC484" s="50" t="s">
        <v>4902</v>
      </c>
    </row>
    <row r="485" spans="1:29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9"/>
        <v>41117</v>
      </c>
      <c r="F485" s="47" t="s">
        <v>503</v>
      </c>
      <c r="G485" s="44" t="s">
        <v>754</v>
      </c>
      <c r="H485" s="7" t="s">
        <v>501</v>
      </c>
      <c r="I485" s="7" t="s">
        <v>501</v>
      </c>
      <c r="J485" s="8" t="s">
        <v>3820</v>
      </c>
      <c r="K485" s="8" t="s">
        <v>3954</v>
      </c>
      <c r="L485" s="8" t="s">
        <v>3976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36202-801</v>
      </c>
      <c r="T485" s="33"/>
      <c r="U485" s="8" t="str">
        <f>VLOOKUP(B485,SAOM!B$2:M1742,12,0)</f>
        <v>32 3339-2110</v>
      </c>
      <c r="V485" s="12"/>
      <c r="W485" s="8"/>
      <c r="X485" s="39"/>
      <c r="Y485" s="41"/>
      <c r="Z485" s="105"/>
      <c r="AA485" s="42"/>
      <c r="AB485" s="8"/>
      <c r="AC485" s="50" t="s">
        <v>4902</v>
      </c>
    </row>
    <row r="486" spans="1:29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9"/>
        <v>41117</v>
      </c>
      <c r="F486" s="47" t="s">
        <v>503</v>
      </c>
      <c r="G486" s="44" t="s">
        <v>684</v>
      </c>
      <c r="H486" s="7" t="s">
        <v>501</v>
      </c>
      <c r="I486" s="7" t="s">
        <v>501</v>
      </c>
      <c r="J486" s="8" t="s">
        <v>3820</v>
      </c>
      <c r="K486" s="8" t="s">
        <v>3954</v>
      </c>
      <c r="L486" s="8" t="s">
        <v>3976</v>
      </c>
      <c r="M486" s="9" t="str">
        <f>VLOOKUP(B486,SAOM!B$2:H1437,7,0)</f>
        <v>-</v>
      </c>
      <c r="N486" s="9">
        <v>4033</v>
      </c>
      <c r="O486" s="12">
        <f>VLOOKUP(B486,SAOM!B$2:I1437,8,0)</f>
        <v>41099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36202-734</v>
      </c>
      <c r="T486" s="33"/>
      <c r="U486" s="8" t="str">
        <f>VLOOKUP(B486,SAOM!B$2:M1743,12,0)</f>
        <v>32 3339-2130</v>
      </c>
      <c r="V486" s="12"/>
      <c r="W486" s="8"/>
      <c r="X486" s="39"/>
      <c r="Y486" s="41"/>
      <c r="Z486" s="105"/>
      <c r="AA486" s="42"/>
      <c r="AB486" s="8"/>
      <c r="AC486" s="50" t="s">
        <v>4902</v>
      </c>
    </row>
    <row r="487" spans="1:29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9"/>
        <v>41117</v>
      </c>
      <c r="F487" s="47" t="s">
        <v>503</v>
      </c>
      <c r="G487" s="44" t="s">
        <v>684</v>
      </c>
      <c r="H487" s="7" t="s">
        <v>501</v>
      </c>
      <c r="I487" s="7" t="s">
        <v>501</v>
      </c>
      <c r="J487" s="8" t="s">
        <v>3820</v>
      </c>
      <c r="K487" s="8" t="s">
        <v>3954</v>
      </c>
      <c r="L487" s="8" t="s">
        <v>3976</v>
      </c>
      <c r="M487" s="9" t="str">
        <f>VLOOKUP(B487,SAOM!B$2:H1438,7,0)</f>
        <v>-</v>
      </c>
      <c r="N487" s="9">
        <v>4033</v>
      </c>
      <c r="O487" s="12">
        <f>VLOOKUP(B487,SAOM!B$2:I1438,8,0)</f>
        <v>41096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36204-076</v>
      </c>
      <c r="T487" s="33"/>
      <c r="U487" s="8" t="str">
        <f>VLOOKUP(B487,SAOM!B$2:M1744,12,0)</f>
        <v>32 3339-2112</v>
      </c>
      <c r="V487" s="12"/>
      <c r="W487" s="8"/>
      <c r="X487" s="39"/>
      <c r="Y487" s="41"/>
      <c r="Z487" s="105"/>
      <c r="AA487" s="42"/>
      <c r="AB487" s="8"/>
      <c r="AC487" s="50" t="s">
        <v>4902</v>
      </c>
    </row>
    <row r="488" spans="1:29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9"/>
        <v>41117</v>
      </c>
      <c r="F488" s="47">
        <v>41088</v>
      </c>
      <c r="G488" s="44" t="s">
        <v>766</v>
      </c>
      <c r="H488" s="7" t="s">
        <v>501</v>
      </c>
      <c r="I488" s="7" t="s">
        <v>501</v>
      </c>
      <c r="J488" s="8" t="s">
        <v>3820</v>
      </c>
      <c r="K488" s="8" t="s">
        <v>3954</v>
      </c>
      <c r="L488" s="8" t="s">
        <v>3976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36202-508</v>
      </c>
      <c r="T488" s="33"/>
      <c r="U488" s="8" t="str">
        <f>VLOOKUP(B488,SAOM!B$2:M1745,12,0)</f>
        <v>32 3339-2113</v>
      </c>
      <c r="V488" s="12"/>
      <c r="W488" s="8"/>
      <c r="X488" s="39"/>
      <c r="Y488" s="41"/>
      <c r="Z488" s="105" t="s">
        <v>5627</v>
      </c>
      <c r="AA488" s="42">
        <v>41088</v>
      </c>
      <c r="AB488" s="8"/>
      <c r="AC488" s="50" t="s">
        <v>4902</v>
      </c>
    </row>
    <row r="489" spans="1:29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9"/>
        <v>41117</v>
      </c>
      <c r="F489" s="47" t="s">
        <v>503</v>
      </c>
      <c r="G489" s="44" t="s">
        <v>684</v>
      </c>
      <c r="H489" s="7" t="s">
        <v>501</v>
      </c>
      <c r="I489" s="7" t="s">
        <v>501</v>
      </c>
      <c r="J489" s="8" t="s">
        <v>3820</v>
      </c>
      <c r="K489" s="8" t="s">
        <v>3954</v>
      </c>
      <c r="L489" s="8" t="s">
        <v>3976</v>
      </c>
      <c r="M489" s="9" t="str">
        <f>VLOOKUP(B489,SAOM!B$2:H1440,7,0)</f>
        <v>SES-BANA-3612</v>
      </c>
      <c r="N489" s="9">
        <v>4033</v>
      </c>
      <c r="O489" s="12">
        <f>VLOOKUP(B489,SAOM!B$2:I1440,8,0)</f>
        <v>41096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36200-680</v>
      </c>
      <c r="T489" s="33"/>
      <c r="U489" s="8" t="str">
        <f>VLOOKUP(B489,SAOM!B$2:M1746,12,0)</f>
        <v>32- 3339-2131</v>
      </c>
      <c r="V489" s="12"/>
      <c r="W489" s="8"/>
      <c r="X489" s="39"/>
      <c r="Y489" s="41"/>
      <c r="Z489" s="105"/>
      <c r="AA489" s="42"/>
      <c r="AB489" s="8"/>
      <c r="AC489" s="50" t="s">
        <v>4902</v>
      </c>
    </row>
    <row r="490" spans="1:29" s="61" customFormat="1">
      <c r="A490" s="43">
        <v>3593</v>
      </c>
      <c r="B490" s="75">
        <v>3593</v>
      </c>
      <c r="C490" s="12">
        <v>41057</v>
      </c>
      <c r="D490" s="12">
        <v>41117</v>
      </c>
      <c r="E490" s="47">
        <f t="shared" si="9"/>
        <v>41132</v>
      </c>
      <c r="F490" s="47" t="s">
        <v>503</v>
      </c>
      <c r="G490" s="44" t="s">
        <v>754</v>
      </c>
      <c r="H490" s="7" t="s">
        <v>501</v>
      </c>
      <c r="I490" s="7" t="s">
        <v>501</v>
      </c>
      <c r="J490" s="8" t="s">
        <v>3882</v>
      </c>
      <c r="K490" s="8" t="s">
        <v>3955</v>
      </c>
      <c r="L490" s="8" t="s">
        <v>3977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39185-000</v>
      </c>
      <c r="T490" s="33"/>
      <c r="U490" s="8" t="str">
        <f>VLOOKUP(B490,SAOM!B$2:M1747,12,0)</f>
        <v>38 3546-1220</v>
      </c>
      <c r="V490" s="12"/>
      <c r="W490" s="8"/>
      <c r="X490" s="39"/>
      <c r="Y490" s="41"/>
      <c r="Z490" s="105" t="s">
        <v>5025</v>
      </c>
      <c r="AA490" s="42">
        <v>41088</v>
      </c>
      <c r="AB490" s="8"/>
      <c r="AC490" s="50" t="s">
        <v>4902</v>
      </c>
    </row>
    <row r="491" spans="1:29" s="61" customFormat="1">
      <c r="A491" s="43">
        <v>3594</v>
      </c>
      <c r="B491" s="75">
        <v>3594</v>
      </c>
      <c r="C491" s="12">
        <v>41057</v>
      </c>
      <c r="D491" s="12">
        <v>41117</v>
      </c>
      <c r="E491" s="47">
        <f t="shared" si="9"/>
        <v>41132</v>
      </c>
      <c r="F491" s="47">
        <v>41073</v>
      </c>
      <c r="G491" s="44" t="s">
        <v>754</v>
      </c>
      <c r="H491" s="7" t="s">
        <v>501</v>
      </c>
      <c r="I491" s="7" t="s">
        <v>501</v>
      </c>
      <c r="J491" s="8" t="s">
        <v>3886</v>
      </c>
      <c r="K491" s="8" t="s">
        <v>3956</v>
      </c>
      <c r="L491" s="8" t="s">
        <v>3978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39785-000</v>
      </c>
      <c r="T491" s="33"/>
      <c r="U491" s="8" t="str">
        <f>VLOOKUP(B491,SAOM!B$2:M1748,12,0)</f>
        <v xml:space="preserve">(33)3293-1195/1187 </v>
      </c>
      <c r="V491" s="12"/>
      <c r="W491" s="8"/>
      <c r="X491" s="39"/>
      <c r="Y491" s="41"/>
      <c r="Z491" s="105" t="s">
        <v>5024</v>
      </c>
      <c r="AA491" s="42">
        <v>41118</v>
      </c>
      <c r="AB491" s="8"/>
      <c r="AC491" s="50" t="s">
        <v>4902</v>
      </c>
    </row>
    <row r="492" spans="1:29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9"/>
        <v>41117</v>
      </c>
      <c r="F492" s="47" t="s">
        <v>503</v>
      </c>
      <c r="G492" s="44" t="s">
        <v>519</v>
      </c>
      <c r="H492" s="7" t="s">
        <v>686</v>
      </c>
      <c r="I492" s="7" t="s">
        <v>503</v>
      </c>
      <c r="J492" s="8" t="s">
        <v>3889</v>
      </c>
      <c r="K492" s="8" t="s">
        <v>3957</v>
      </c>
      <c r="L492" s="8" t="s">
        <v>3979</v>
      </c>
      <c r="M492" s="9" t="str">
        <f>VLOOKUP(B492,SAOM!B$2:H1443,7,0)</f>
        <v>SES-SAHA-3595</v>
      </c>
      <c r="N492" s="9">
        <v>4033</v>
      </c>
      <c r="O492" s="12">
        <f>VLOOKUP(B492,SAOM!B$2:I1443,8,0)</f>
        <v>41094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35694-000</v>
      </c>
      <c r="T492" s="33"/>
      <c r="U492" s="8" t="str">
        <f>VLOOKUP(B492,SAOM!B$2:M1749,12,0)</f>
        <v>37 3275-1046</v>
      </c>
      <c r="V492" s="12">
        <v>41093</v>
      </c>
      <c r="W492" s="8" t="s">
        <v>4453</v>
      </c>
      <c r="X492" s="39">
        <v>41094</v>
      </c>
      <c r="Y492" s="41"/>
      <c r="Z492" s="105"/>
      <c r="AA492" s="42">
        <v>41094</v>
      </c>
      <c r="AB492" s="8" t="s">
        <v>5040</v>
      </c>
      <c r="AC492" s="50" t="s">
        <v>4902</v>
      </c>
    </row>
    <row r="493" spans="1:29" s="61" customFormat="1">
      <c r="A493" s="43">
        <v>3596</v>
      </c>
      <c r="B493" s="75">
        <v>3596</v>
      </c>
      <c r="C493" s="12">
        <v>41057</v>
      </c>
      <c r="D493" s="12">
        <v>41117</v>
      </c>
      <c r="E493" s="47">
        <f t="shared" si="9"/>
        <v>41132</v>
      </c>
      <c r="F493" s="47">
        <v>41073</v>
      </c>
      <c r="G493" s="44" t="s">
        <v>754</v>
      </c>
      <c r="H493" s="7" t="s">
        <v>501</v>
      </c>
      <c r="I493" s="7" t="s">
        <v>501</v>
      </c>
      <c r="J493" s="8" t="s">
        <v>3893</v>
      </c>
      <c r="K493" s="8" t="s">
        <v>3958</v>
      </c>
      <c r="L493" s="8" t="s">
        <v>3980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 xml:space="preserve">RUA CAETANO PIRES, 115 - EM FRENTE À DROGARIA SÃO JOSÉ </v>
      </c>
      <c r="S493" s="17" t="str">
        <f>VLOOKUP(B493,SAOM!B$2:L2170,11,0)</f>
        <v>37510-000</v>
      </c>
      <c r="T493" s="33"/>
      <c r="U493" s="8" t="str">
        <f>VLOOKUP(B493,SAOM!B$2:M1750,12,0)</f>
        <v>35 3645-1580</v>
      </c>
      <c r="V493" s="12"/>
      <c r="W493" s="8"/>
      <c r="X493" s="39"/>
      <c r="Y493" s="41"/>
      <c r="Z493" s="105" t="s">
        <v>5023</v>
      </c>
      <c r="AA493" s="42">
        <v>41088</v>
      </c>
      <c r="AB493" s="8"/>
      <c r="AC493" s="50" t="s">
        <v>4902</v>
      </c>
    </row>
    <row r="494" spans="1:29" s="61" customFormat="1">
      <c r="A494" s="43">
        <v>3597</v>
      </c>
      <c r="B494" s="75">
        <v>3597</v>
      </c>
      <c r="C494" s="12">
        <v>41057</v>
      </c>
      <c r="D494" s="12">
        <v>41117</v>
      </c>
      <c r="E494" s="47">
        <f t="shared" si="9"/>
        <v>41132</v>
      </c>
      <c r="F494" s="47">
        <v>41073</v>
      </c>
      <c r="G494" s="44" t="s">
        <v>754</v>
      </c>
      <c r="H494" s="7" t="s">
        <v>501</v>
      </c>
      <c r="I494" s="7" t="s">
        <v>501</v>
      </c>
      <c r="J494" s="8" t="s">
        <v>3896</v>
      </c>
      <c r="K494" s="8" t="s">
        <v>3959</v>
      </c>
      <c r="L494" s="8" t="s">
        <v>3981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PRAÇA ARMANDO RIOS, 16 - CENTRO</v>
      </c>
      <c r="S494" s="17" t="str">
        <f>VLOOKUP(B494,SAOM!B$2:L2171,11,0)</f>
        <v>35360-000</v>
      </c>
      <c r="T494" s="33"/>
      <c r="U494" s="8" t="str">
        <f>VLOOKUP(B494,SAOM!B$2:M1751,12,0)</f>
        <v xml:space="preserve">(33)3352-1785/1403 </v>
      </c>
      <c r="V494" s="12"/>
      <c r="W494" s="8"/>
      <c r="X494" s="39"/>
      <c r="Y494" s="41"/>
      <c r="Z494" s="105" t="s">
        <v>5022</v>
      </c>
      <c r="AA494" s="42">
        <v>41088</v>
      </c>
      <c r="AB494" s="8"/>
      <c r="AC494" s="50" t="s">
        <v>4902</v>
      </c>
    </row>
    <row r="495" spans="1:29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9"/>
        <v>41117</v>
      </c>
      <c r="F495" s="47" t="s">
        <v>503</v>
      </c>
      <c r="G495" s="44" t="s">
        <v>519</v>
      </c>
      <c r="H495" s="7" t="s">
        <v>686</v>
      </c>
      <c r="I495" s="7" t="s">
        <v>503</v>
      </c>
      <c r="J495" s="8" t="s">
        <v>3898</v>
      </c>
      <c r="K495" s="8" t="s">
        <v>3960</v>
      </c>
      <c r="L495" s="8" t="s">
        <v>3982</v>
      </c>
      <c r="M495" s="9" t="str">
        <f>VLOOKUP(B495,SAOM!B$2:H1446,7,0)</f>
        <v>SES-SATO-3598</v>
      </c>
      <c r="N495" s="9">
        <v>4033</v>
      </c>
      <c r="O495" s="12">
        <f>VLOOKUP(B495,SAOM!B$2:I1446,8,0)</f>
        <v>41093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35815-000</v>
      </c>
      <c r="T495" s="33"/>
      <c r="U495" s="8" t="str">
        <f>VLOOKUP(B495,SAOM!B$2:M1752,12,0)</f>
        <v>31 3867-5205</v>
      </c>
      <c r="V495" s="12">
        <v>41093</v>
      </c>
      <c r="W495" s="8" t="s">
        <v>4451</v>
      </c>
      <c r="X495" s="39">
        <v>41093</v>
      </c>
      <c r="Y495" s="41"/>
      <c r="Z495" s="105"/>
      <c r="AA495" s="42">
        <v>41093</v>
      </c>
      <c r="AB495" s="8" t="s">
        <v>4014</v>
      </c>
      <c r="AC495" s="50" t="s">
        <v>4902</v>
      </c>
    </row>
    <row r="496" spans="1:29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9"/>
        <v>41117</v>
      </c>
      <c r="F496" s="47" t="s">
        <v>503</v>
      </c>
      <c r="G496" s="44" t="s">
        <v>2477</v>
      </c>
      <c r="H496" s="7" t="s">
        <v>686</v>
      </c>
      <c r="I496" s="7" t="s">
        <v>503</v>
      </c>
      <c r="J496" s="8" t="s">
        <v>3901</v>
      </c>
      <c r="K496" s="8" t="s">
        <v>3961</v>
      </c>
      <c r="L496" s="8" t="s">
        <v>3983</v>
      </c>
      <c r="M496" s="9" t="str">
        <f>VLOOKUP(B496,SAOM!B$2:H1447,7,0)</f>
        <v>SES-SADO-3599</v>
      </c>
      <c r="N496" s="9">
        <v>4033</v>
      </c>
      <c r="O496" s="12">
        <f>VLOOKUP(B496,SAOM!B$2:I1447,8,0)</f>
        <v>41096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32450-000</v>
      </c>
      <c r="T496" s="33"/>
      <c r="U496" s="8" t="str">
        <f>VLOOKUP(B496,SAOM!B$2:M1753,12,0)</f>
        <v>31 3577-7790</v>
      </c>
      <c r="V496" s="12">
        <v>41096</v>
      </c>
      <c r="W496" s="8" t="s">
        <v>4453</v>
      </c>
      <c r="X496" s="39"/>
      <c r="Y496" s="41"/>
      <c r="Z496" s="105" t="s">
        <v>5633</v>
      </c>
      <c r="AA496" s="42">
        <v>41096</v>
      </c>
      <c r="AB496" s="8" t="s">
        <v>5581</v>
      </c>
      <c r="AC496" s="50" t="s">
        <v>4902</v>
      </c>
    </row>
    <row r="497" spans="1:29" s="61" customFormat="1" ht="15" customHeight="1">
      <c r="A497" s="43">
        <v>3600</v>
      </c>
      <c r="B497" s="75">
        <v>3600</v>
      </c>
      <c r="C497" s="12">
        <v>41057</v>
      </c>
      <c r="D497" s="12">
        <v>41117</v>
      </c>
      <c r="E497" s="47">
        <f t="shared" si="9"/>
        <v>41132</v>
      </c>
      <c r="F497" s="47">
        <v>41073</v>
      </c>
      <c r="G497" s="44" t="s">
        <v>754</v>
      </c>
      <c r="H497" s="7" t="s">
        <v>501</v>
      </c>
      <c r="I497" s="7" t="s">
        <v>501</v>
      </c>
      <c r="J497" s="8" t="s">
        <v>3903</v>
      </c>
      <c r="K497" s="8" t="s">
        <v>3962</v>
      </c>
      <c r="L497" s="8" t="s">
        <v>3984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 xml:space="preserve">	RUA VICENTE BENEDITO NOGUEIRA, S/N - CENTRO</v>
      </c>
      <c r="S497" s="17" t="str">
        <f>VLOOKUP(B497,SAOM!B$2:L2174,11,0)</f>
        <v>37560-000</v>
      </c>
      <c r="T497" s="33"/>
      <c r="U497" s="8" t="str">
        <f>VLOOKUP(B497,SAOM!B$2:M1754,12,0)</f>
        <v>35 3451-1442</v>
      </c>
      <c r="V497" s="12"/>
      <c r="W497" s="8"/>
      <c r="X497" s="39"/>
      <c r="Y497" s="41"/>
      <c r="Z497" s="105" t="s">
        <v>5026</v>
      </c>
      <c r="AA497" s="42">
        <v>41088</v>
      </c>
      <c r="AB497" t="s">
        <v>5579</v>
      </c>
      <c r="AC497" s="50" t="s">
        <v>4902</v>
      </c>
    </row>
    <row r="498" spans="1:29" s="61" customFormat="1" ht="15" customHeight="1">
      <c r="A498" s="43">
        <v>3601</v>
      </c>
      <c r="B498" s="75">
        <v>3601</v>
      </c>
      <c r="C498" s="12">
        <v>41057</v>
      </c>
      <c r="D498" s="12">
        <v>41117</v>
      </c>
      <c r="E498" s="47">
        <f t="shared" si="9"/>
        <v>41132</v>
      </c>
      <c r="F498" s="47">
        <v>41073</v>
      </c>
      <c r="G498" s="44" t="s">
        <v>754</v>
      </c>
      <c r="H498" s="7" t="s">
        <v>501</v>
      </c>
      <c r="I498" s="7" t="s">
        <v>501</v>
      </c>
      <c r="J498" s="8" t="s">
        <v>3906</v>
      </c>
      <c r="K498" s="8" t="s">
        <v>3963</v>
      </c>
      <c r="L498" s="8" t="s">
        <v>3985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36953-000</v>
      </c>
      <c r="T498" s="33"/>
      <c r="U498" s="8" t="str">
        <f>VLOOKUP(B498,SAOM!B$2:M1755,12,0)</f>
        <v>(33)3314-8122/8002</v>
      </c>
      <c r="V498" s="12"/>
      <c r="W498" s="8"/>
      <c r="X498" s="39"/>
      <c r="Y498" s="41"/>
      <c r="Z498" s="105" t="s">
        <v>5029</v>
      </c>
      <c r="AA498" s="42">
        <v>41088</v>
      </c>
      <c r="AB498" t="s">
        <v>5643</v>
      </c>
      <c r="AC498" s="50" t="s">
        <v>4902</v>
      </c>
    </row>
    <row r="499" spans="1:29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9"/>
        <v>41117</v>
      </c>
      <c r="F499" s="47" t="s">
        <v>503</v>
      </c>
      <c r="G499" s="44" t="s">
        <v>754</v>
      </c>
      <c r="H499" s="7" t="s">
        <v>686</v>
      </c>
      <c r="I499" s="7" t="s">
        <v>686</v>
      </c>
      <c r="J499" s="8" t="s">
        <v>3909</v>
      </c>
      <c r="K499" s="8" t="s">
        <v>3964</v>
      </c>
      <c r="L499" s="8" t="s">
        <v>3986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33980-000</v>
      </c>
      <c r="T499" s="33"/>
      <c r="U499" s="8" t="str">
        <f>VLOOKUP(B499,SAOM!B$2:M1756,12,0)</f>
        <v>31 3684-1226</v>
      </c>
      <c r="V499" s="12"/>
      <c r="W499" s="8"/>
      <c r="X499" s="39"/>
      <c r="Y499" s="41"/>
      <c r="Z499" s="105"/>
      <c r="AA499" s="42"/>
      <c r="AB499" s="8"/>
      <c r="AC499" s="50" t="s">
        <v>4902</v>
      </c>
    </row>
    <row r="500" spans="1:29" s="61" customFormat="1">
      <c r="A500" s="43">
        <v>3603</v>
      </c>
      <c r="B500" s="75">
        <v>3603</v>
      </c>
      <c r="C500" s="12">
        <v>41057</v>
      </c>
      <c r="D500" s="12">
        <v>41117</v>
      </c>
      <c r="E500" s="47">
        <f t="shared" si="9"/>
        <v>41132</v>
      </c>
      <c r="F500" s="47">
        <v>41073</v>
      </c>
      <c r="G500" s="44" t="s">
        <v>754</v>
      </c>
      <c r="H500" s="7" t="s">
        <v>501</v>
      </c>
      <c r="I500" s="7" t="s">
        <v>501</v>
      </c>
      <c r="J500" s="8" t="s">
        <v>3913</v>
      </c>
      <c r="K500" s="8" t="s">
        <v>3965</v>
      </c>
      <c r="L500" s="8" t="s">
        <v>3987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35140-000</v>
      </c>
      <c r="T500" s="33"/>
      <c r="U500" s="8" t="str">
        <f>VLOOKUP(B500,SAOM!B$2:M1757,12,0)</f>
        <v>(33)3233-1356/1539</v>
      </c>
      <c r="V500" s="12"/>
      <c r="W500" s="8"/>
      <c r="X500" s="39"/>
      <c r="Y500" s="41"/>
      <c r="Z500" s="105" t="s">
        <v>5027</v>
      </c>
      <c r="AA500" s="42">
        <v>41088</v>
      </c>
      <c r="AB500" s="8"/>
      <c r="AC500" s="50" t="s">
        <v>4902</v>
      </c>
    </row>
    <row r="501" spans="1:29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9"/>
        <v>41117</v>
      </c>
      <c r="F501" s="47" t="s">
        <v>503</v>
      </c>
      <c r="G501" s="44" t="s">
        <v>519</v>
      </c>
      <c r="H501" s="7" t="s">
        <v>501</v>
      </c>
      <c r="I501" s="7" t="s">
        <v>503</v>
      </c>
      <c r="J501" s="8" t="s">
        <v>3916</v>
      </c>
      <c r="K501" s="8" t="s">
        <v>3966</v>
      </c>
      <c r="L501" s="8" t="s">
        <v>3988</v>
      </c>
      <c r="M501" s="9" t="str">
        <f>VLOOKUP(B501,SAOM!B$2:H1452,7,0)</f>
        <v>SES-TUIA-3604</v>
      </c>
      <c r="N501" s="9">
        <v>4033</v>
      </c>
      <c r="O501" s="12">
        <f>VLOOKUP(B501,SAOM!B$2:I1452,8,0)</f>
        <v>41093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37496-000</v>
      </c>
      <c r="T501" s="33"/>
      <c r="U501" s="8" t="str">
        <f>VLOOKUP(B501,SAOM!B$2:M1758,12,0)</f>
        <v>35 3242-1133</v>
      </c>
      <c r="V501" s="12">
        <v>41093</v>
      </c>
      <c r="W501" s="8" t="s">
        <v>1971</v>
      </c>
      <c r="X501" s="39">
        <v>41093</v>
      </c>
      <c r="Y501" s="41"/>
      <c r="Z501" s="105"/>
      <c r="AA501" s="42">
        <v>41093</v>
      </c>
      <c r="AB501" s="8" t="s">
        <v>5038</v>
      </c>
      <c r="AC501" s="50" t="s">
        <v>4902</v>
      </c>
    </row>
    <row r="502" spans="1:29" s="61" customFormat="1" ht="15" customHeigh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9"/>
        <v>41117</v>
      </c>
      <c r="F502" s="47" t="s">
        <v>503</v>
      </c>
      <c r="G502" s="44" t="s">
        <v>754</v>
      </c>
      <c r="H502" s="7" t="s">
        <v>501</v>
      </c>
      <c r="I502" s="7" t="s">
        <v>501</v>
      </c>
      <c r="J502" s="8" t="s">
        <v>3920</v>
      </c>
      <c r="K502" s="8" t="s">
        <v>3967</v>
      </c>
      <c r="L502" s="8" t="s">
        <v>3989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38750-000</v>
      </c>
      <c r="T502" s="33"/>
      <c r="U502" s="8" t="str">
        <f>VLOOKUP(B502,SAOM!B$2:M1759,12,0)</f>
        <v>34 3811-2070</v>
      </c>
      <c r="V502" s="12"/>
      <c r="W502" s="8"/>
      <c r="X502" s="39"/>
      <c r="Y502" s="41"/>
      <c r="Z502" s="105" t="s">
        <v>5031</v>
      </c>
      <c r="AA502" s="42">
        <v>41089</v>
      </c>
      <c r="AB502" t="s">
        <v>5036</v>
      </c>
      <c r="AC502" s="50" t="s">
        <v>4902</v>
      </c>
    </row>
    <row r="503" spans="1:29" s="61" customFormat="1" ht="15" customHeigh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9"/>
        <v>41117</v>
      </c>
      <c r="F503" s="47" t="s">
        <v>503</v>
      </c>
      <c r="G503" s="44" t="s">
        <v>754</v>
      </c>
      <c r="H503" s="7" t="s">
        <v>501</v>
      </c>
      <c r="I503" s="7" t="s">
        <v>501</v>
      </c>
      <c r="J503" s="8" t="s">
        <v>3923</v>
      </c>
      <c r="K503" s="8" t="s">
        <v>3968</v>
      </c>
      <c r="L503" s="8" t="s">
        <v>3990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36920-000</v>
      </c>
      <c r="T503" s="33"/>
      <c r="U503" s="8" t="str">
        <f>VLOOKUP(B503,SAOM!B$2:M1760,12,0)</f>
        <v>33 3378-4133</v>
      </c>
      <c r="V503" s="12"/>
      <c r="W503" s="8"/>
      <c r="X503" s="39"/>
      <c r="Y503" s="41"/>
      <c r="Z503" s="105"/>
      <c r="AA503" s="42"/>
      <c r="AB503" t="s">
        <v>5037</v>
      </c>
      <c r="AC503" s="50" t="s">
        <v>4902</v>
      </c>
    </row>
    <row r="504" spans="1:29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9"/>
        <v>41117</v>
      </c>
      <c r="F504" s="47" t="s">
        <v>503</v>
      </c>
      <c r="G504" s="44" t="s">
        <v>754</v>
      </c>
      <c r="H504" s="7" t="s">
        <v>686</v>
      </c>
      <c r="I504" s="7" t="s">
        <v>686</v>
      </c>
      <c r="J504" s="8" t="s">
        <v>3927</v>
      </c>
      <c r="K504" s="8" t="s">
        <v>3969</v>
      </c>
      <c r="L504" s="8" t="s">
        <v>3991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35442-000</v>
      </c>
      <c r="T504" s="33"/>
      <c r="U504" s="8" t="str">
        <f>VLOOKUP(B504,SAOM!B$2:M1761,12,0)</f>
        <v>31 3883-5288</v>
      </c>
      <c r="V504" s="12"/>
      <c r="W504" s="8"/>
      <c r="X504" s="39"/>
      <c r="Y504" s="41"/>
      <c r="Z504" s="105"/>
      <c r="AA504" s="42"/>
      <c r="AB504" s="8"/>
      <c r="AC504" s="50" t="s">
        <v>4902</v>
      </c>
    </row>
    <row r="505" spans="1:29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9"/>
        <v>41117</v>
      </c>
      <c r="F505" s="47">
        <v>41096</v>
      </c>
      <c r="G505" s="44" t="s">
        <v>766</v>
      </c>
      <c r="H505" s="7" t="s">
        <v>501</v>
      </c>
      <c r="I505" s="7" t="s">
        <v>508</v>
      </c>
      <c r="J505" s="8" t="s">
        <v>3929</v>
      </c>
      <c r="K505" s="8" t="s">
        <v>3970</v>
      </c>
      <c r="L505" s="8" t="s">
        <v>3992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36130-000</v>
      </c>
      <c r="T505" s="33"/>
      <c r="U505" s="8" t="str">
        <f>VLOOKUP(B505,SAOM!B$2:M1762,12,0)</f>
        <v>32 3283-1620</v>
      </c>
      <c r="V505" s="12"/>
      <c r="W505" s="8"/>
      <c r="X505" s="39"/>
      <c r="Y505" s="41"/>
      <c r="Z505" s="105" t="s">
        <v>5628</v>
      </c>
      <c r="AA505" s="42">
        <v>41096</v>
      </c>
      <c r="AB505" s="8"/>
      <c r="AC505" s="50" t="s">
        <v>4902</v>
      </c>
    </row>
    <row r="506" spans="1:29" s="61" customFormat="1">
      <c r="A506" s="43">
        <v>3586</v>
      </c>
      <c r="B506" s="75">
        <v>3586</v>
      </c>
      <c r="C506" s="12">
        <v>41057</v>
      </c>
      <c r="D506" s="12">
        <v>41117</v>
      </c>
      <c r="E506" s="47">
        <f t="shared" si="9"/>
        <v>41132</v>
      </c>
      <c r="F506" s="47">
        <v>41073</v>
      </c>
      <c r="G506" s="44" t="s">
        <v>754</v>
      </c>
      <c r="H506" s="7" t="s">
        <v>501</v>
      </c>
      <c r="I506" s="7" t="s">
        <v>501</v>
      </c>
      <c r="J506" s="8" t="s">
        <v>3933</v>
      </c>
      <c r="K506" s="8" t="s">
        <v>3971</v>
      </c>
      <c r="L506" s="8" t="s">
        <v>3993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MAURÍCIO BONATI, 10 - Centro</v>
      </c>
      <c r="S506" s="17" t="str">
        <f>VLOOKUP(B506,SAOM!B$2:L2183,11,0)</f>
        <v>38190-000</v>
      </c>
      <c r="T506" s="33"/>
      <c r="U506" s="8" t="str">
        <f>VLOOKUP(B506,SAOM!B$2:M1763,12,0)</f>
        <v>34 3351 3739</v>
      </c>
      <c r="V506" s="12"/>
      <c r="W506" s="8"/>
      <c r="X506" s="39"/>
      <c r="Y506" s="41"/>
      <c r="Z506" s="105" t="s">
        <v>5021</v>
      </c>
      <c r="AA506" s="42">
        <v>41088</v>
      </c>
      <c r="AB506" s="8"/>
      <c r="AC506" s="50" t="s">
        <v>4902</v>
      </c>
    </row>
    <row r="507" spans="1:29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9"/>
        <v>41118</v>
      </c>
      <c r="F507" s="47" t="s">
        <v>503</v>
      </c>
      <c r="G507" s="44" t="s">
        <v>519</v>
      </c>
      <c r="H507" s="7" t="s">
        <v>501</v>
      </c>
      <c r="I507" s="7" t="s">
        <v>503</v>
      </c>
      <c r="J507" s="8" t="s">
        <v>3936</v>
      </c>
      <c r="K507" s="8" t="s">
        <v>3972</v>
      </c>
      <c r="L507" s="8" t="s">
        <v>3994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36530-000</v>
      </c>
      <c r="T507" s="33"/>
      <c r="U507" s="8" t="str">
        <f>VLOOKUP(B507,SAOM!B$2:M1764,12,0)</f>
        <v>32 3556-1165</v>
      </c>
      <c r="V507" s="12">
        <v>41087</v>
      </c>
      <c r="W507" s="8" t="s">
        <v>1971</v>
      </c>
      <c r="X507" s="39">
        <v>41087</v>
      </c>
      <c r="Y507" s="41"/>
      <c r="Z507" s="105"/>
      <c r="AA507" s="42">
        <v>41087</v>
      </c>
      <c r="AB507" s="8" t="s">
        <v>4789</v>
      </c>
      <c r="AC507" s="50" t="s">
        <v>4902</v>
      </c>
    </row>
    <row r="508" spans="1:29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9"/>
        <v>41118</v>
      </c>
      <c r="F508" s="47" t="s">
        <v>503</v>
      </c>
      <c r="G508" s="44" t="s">
        <v>519</v>
      </c>
      <c r="H508" s="7" t="s">
        <v>501</v>
      </c>
      <c r="I508" s="7" t="s">
        <v>503</v>
      </c>
      <c r="J508" s="8" t="s">
        <v>3940</v>
      </c>
      <c r="K508" s="8" t="s">
        <v>3973</v>
      </c>
      <c r="L508" s="8" t="s">
        <v>3995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10.146.0.1</v>
      </c>
      <c r="T508" s="33"/>
      <c r="U508" s="8" t="str">
        <f>VLOOKUP(B508,SAOM!B$2:M1765,12,0)</f>
        <v>38 3824-8193</v>
      </c>
      <c r="V508" s="12">
        <v>41087</v>
      </c>
      <c r="W508" s="8" t="s">
        <v>4826</v>
      </c>
      <c r="X508" s="39">
        <v>41087</v>
      </c>
      <c r="Y508" s="41"/>
      <c r="Z508" s="105"/>
      <c r="AA508" s="42">
        <v>41087</v>
      </c>
      <c r="AB508" s="8" t="s">
        <v>4828</v>
      </c>
      <c r="AC508" s="50" t="s">
        <v>4902</v>
      </c>
    </row>
    <row r="509" spans="1:29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9"/>
        <v>41118</v>
      </c>
      <c r="F509" s="47" t="s">
        <v>503</v>
      </c>
      <c r="G509" s="44" t="s">
        <v>519</v>
      </c>
      <c r="H509" s="7" t="s">
        <v>686</v>
      </c>
      <c r="I509" s="7" t="s">
        <v>503</v>
      </c>
      <c r="J509" s="8" t="s">
        <v>3944</v>
      </c>
      <c r="K509" s="8" t="s">
        <v>3974</v>
      </c>
      <c r="L509" s="8" t="s">
        <v>3996</v>
      </c>
      <c r="M509" s="9" t="str">
        <f>VLOOKUP(B509,SAOM!B$2:H1460,7,0)</f>
        <v>SES-SARA-3589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35 910-000</v>
      </c>
      <c r="T509" s="33"/>
      <c r="U509" s="8" t="str">
        <f>VLOOKUP(B509,SAOM!B$2:M1766,12,0)</f>
        <v>31 3838-1340</v>
      </c>
      <c r="V509" s="12">
        <v>41092</v>
      </c>
      <c r="W509" s="8" t="s">
        <v>4453</v>
      </c>
      <c r="X509" s="39">
        <v>41092</v>
      </c>
      <c r="Y509" s="41"/>
      <c r="Z509" s="105"/>
      <c r="AA509" s="42">
        <v>41092</v>
      </c>
      <c r="AB509" s="8" t="s">
        <v>5010</v>
      </c>
      <c r="AC509" s="50" t="s">
        <v>4902</v>
      </c>
    </row>
    <row r="510" spans="1:29" s="61" customFormat="1">
      <c r="A510" s="43">
        <v>3588</v>
      </c>
      <c r="B510" s="75">
        <v>3588</v>
      </c>
      <c r="C510" s="12">
        <v>41117</v>
      </c>
      <c r="D510" s="12">
        <v>41103</v>
      </c>
      <c r="E510" s="47">
        <f t="shared" si="9"/>
        <v>41118</v>
      </c>
      <c r="F510" s="47">
        <v>41073</v>
      </c>
      <c r="G510" s="44" t="s">
        <v>754</v>
      </c>
      <c r="H510" s="7" t="s">
        <v>501</v>
      </c>
      <c r="I510" s="7" t="s">
        <v>501</v>
      </c>
      <c r="J510" s="8" t="s">
        <v>3948</v>
      </c>
      <c r="K510" s="8" t="s">
        <v>3975</v>
      </c>
      <c r="L510" s="8" t="s">
        <v>3997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AV. OTACÍLIO VIEIRA CAMPOS, Nº 22 - CENTRO</v>
      </c>
      <c r="S510" s="17" t="str">
        <f>VLOOKUP(B510,SAOM!B$2:L2187,11,0)</f>
        <v>36910-000</v>
      </c>
      <c r="T510" s="33"/>
      <c r="U510" s="8" t="str">
        <f>VLOOKUP(B510,SAOM!B$2:M1767,12,0)</f>
        <v>31 3875-1387</v>
      </c>
      <c r="V510" s="12"/>
      <c r="W510" s="8"/>
      <c r="X510" s="39"/>
      <c r="Y510" s="41"/>
      <c r="Z510" s="105" t="s">
        <v>5028</v>
      </c>
      <c r="AA510" s="42">
        <v>41088</v>
      </c>
      <c r="AB510" s="8"/>
      <c r="AC510" s="50" t="s">
        <v>4902</v>
      </c>
    </row>
    <row r="511" spans="1:29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9"/>
        <v>41117</v>
      </c>
      <c r="F511" s="47" t="s">
        <v>503</v>
      </c>
      <c r="G511" s="44" t="s">
        <v>754</v>
      </c>
      <c r="H511" s="7" t="s">
        <v>501</v>
      </c>
      <c r="I511" s="7" t="s">
        <v>501</v>
      </c>
      <c r="J511" s="8" t="s">
        <v>3820</v>
      </c>
      <c r="K511" s="8" t="s">
        <v>3954</v>
      </c>
      <c r="L511" s="8" t="s">
        <v>3976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36205-276</v>
      </c>
      <c r="T511" s="33"/>
      <c r="U511" s="8" t="str">
        <f>VLOOKUP(B511,SAOM!B$2:M1768,12,0)</f>
        <v>32 3333-4121</v>
      </c>
      <c r="V511" s="12"/>
      <c r="W511" s="8"/>
      <c r="X511" s="39"/>
      <c r="Y511" s="41"/>
      <c r="Z511" s="105"/>
      <c r="AA511" s="42"/>
      <c r="AB511" s="8"/>
      <c r="AC511" s="50" t="s">
        <v>4902</v>
      </c>
    </row>
    <row r="512" spans="1:29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9"/>
        <v>41117</v>
      </c>
      <c r="F512" s="47" t="s">
        <v>503</v>
      </c>
      <c r="G512" s="44" t="s">
        <v>754</v>
      </c>
      <c r="H512" s="7" t="s">
        <v>501</v>
      </c>
      <c r="I512" s="7" t="s">
        <v>501</v>
      </c>
      <c r="J512" s="8" t="s">
        <v>4034</v>
      </c>
      <c r="K512" s="8" t="s">
        <v>4044</v>
      </c>
      <c r="L512" s="8" t="s">
        <v>4045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36424-000</v>
      </c>
      <c r="T512" s="33"/>
      <c r="U512" s="8" t="str">
        <f>VLOOKUP(B512,SAOM!B$2:M1769,12,0)</f>
        <v>31 3722-1210</v>
      </c>
      <c r="V512" s="12"/>
      <c r="W512" s="8"/>
      <c r="X512" s="39"/>
      <c r="Y512" s="41"/>
      <c r="Z512" s="105"/>
      <c r="AA512" s="42"/>
      <c r="AB512" s="8"/>
      <c r="AC512" s="50" t="s">
        <v>4902</v>
      </c>
    </row>
    <row r="513" spans="1:29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9"/>
        <v>41120</v>
      </c>
      <c r="F513" s="47" t="s">
        <v>503</v>
      </c>
      <c r="G513" s="44" t="s">
        <v>754</v>
      </c>
      <c r="H513" s="7" t="s">
        <v>501</v>
      </c>
      <c r="I513" s="7" t="s">
        <v>501</v>
      </c>
      <c r="J513" s="8" t="s">
        <v>1566</v>
      </c>
      <c r="K513" s="8" t="s">
        <v>4046</v>
      </c>
      <c r="L513" s="8" t="s">
        <v>4047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 xml:space="preserve">	39480-000</v>
      </c>
      <c r="T513" s="33"/>
      <c r="U513" s="8" t="str">
        <f>VLOOKUP(B513,SAOM!B$2:M1770,12,0)</f>
        <v>(38)3629-4300</v>
      </c>
      <c r="V513" s="12"/>
      <c r="W513" s="8"/>
      <c r="X513" s="39"/>
      <c r="Y513" s="41"/>
      <c r="Z513" s="105"/>
      <c r="AA513" s="42"/>
      <c r="AB513" s="8"/>
      <c r="AC513" s="50" t="s">
        <v>4902</v>
      </c>
    </row>
    <row r="514" spans="1:29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9"/>
        <v>41120</v>
      </c>
      <c r="F514" s="47" t="s">
        <v>503</v>
      </c>
      <c r="G514" s="44" t="s">
        <v>754</v>
      </c>
      <c r="H514" s="7" t="s">
        <v>501</v>
      </c>
      <c r="I514" s="7" t="s">
        <v>501</v>
      </c>
      <c r="J514" s="8" t="s">
        <v>1920</v>
      </c>
      <c r="K514" s="8" t="s">
        <v>4048</v>
      </c>
      <c r="L514" s="8" t="s">
        <v>4049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39440-000</v>
      </c>
      <c r="T514" s="33"/>
      <c r="U514" s="8" t="str">
        <f>VLOOKUP(B514,SAOM!B$2:M1771,12,0)</f>
        <v>(38) 3821-5745</v>
      </c>
      <c r="V514" s="12"/>
      <c r="W514" s="8"/>
      <c r="X514" s="39"/>
      <c r="Y514" s="41"/>
      <c r="Z514" s="105"/>
      <c r="AA514" s="42"/>
      <c r="AB514" s="8"/>
      <c r="AC514" s="50" t="s">
        <v>4902</v>
      </c>
    </row>
    <row r="515" spans="1:29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9"/>
        <v>41133</v>
      </c>
      <c r="F515" s="47" t="s">
        <v>503</v>
      </c>
      <c r="G515" s="44" t="s">
        <v>754</v>
      </c>
      <c r="H515" s="7" t="s">
        <v>686</v>
      </c>
      <c r="I515" s="7" t="s">
        <v>686</v>
      </c>
      <c r="J515" s="8" t="s">
        <v>4096</v>
      </c>
      <c r="K515" s="8" t="s">
        <v>4200</v>
      </c>
      <c r="L515" s="8" t="s">
        <v>4201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>
        <f>VLOOKUP(B515,SAOM!B$2:L2192,11,0)</f>
        <v>35930112</v>
      </c>
      <c r="T515" s="33"/>
      <c r="U515" s="8" t="str">
        <f>VLOOKUP(B515,SAOM!B$2:M1772,12,0)</f>
        <v>(31) 3852-4804</v>
      </c>
      <c r="V515" s="12"/>
      <c r="W515" s="8"/>
      <c r="X515" s="39"/>
      <c r="Y515" s="41"/>
      <c r="Z515" s="105"/>
      <c r="AA515" s="42"/>
      <c r="AB515" s="8"/>
      <c r="AC515" s="50" t="s">
        <v>4902</v>
      </c>
    </row>
    <row r="516" spans="1:29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9"/>
        <v>41133</v>
      </c>
      <c r="F516" s="47" t="s">
        <v>503</v>
      </c>
      <c r="G516" s="44" t="s">
        <v>754</v>
      </c>
      <c r="H516" s="7" t="s">
        <v>686</v>
      </c>
      <c r="I516" s="7" t="s">
        <v>686</v>
      </c>
      <c r="J516" s="8" t="s">
        <v>4096</v>
      </c>
      <c r="K516" s="8" t="s">
        <v>4200</v>
      </c>
      <c r="L516" s="8" t="s">
        <v>4201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>
        <f>VLOOKUP(B516,SAOM!B$2:L2193,11,0)</f>
        <v>35930160</v>
      </c>
      <c r="T516" s="33"/>
      <c r="U516" s="8" t="str">
        <f>VLOOKUP(B516,SAOM!B$2:M1773,12,0)</f>
        <v>(31) 3852-2699</v>
      </c>
      <c r="V516" s="12"/>
      <c r="W516" s="8"/>
      <c r="X516" s="39"/>
      <c r="Y516" s="41"/>
      <c r="Z516" s="105"/>
      <c r="AA516" s="42"/>
      <c r="AB516" s="8"/>
      <c r="AC516" s="50" t="s">
        <v>4902</v>
      </c>
    </row>
    <row r="517" spans="1:29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9"/>
        <v>41133</v>
      </c>
      <c r="F517" s="47" t="s">
        <v>503</v>
      </c>
      <c r="G517" s="44" t="s">
        <v>754</v>
      </c>
      <c r="H517" s="7" t="s">
        <v>686</v>
      </c>
      <c r="I517" s="7" t="s">
        <v>686</v>
      </c>
      <c r="J517" s="8" t="s">
        <v>4096</v>
      </c>
      <c r="K517" s="8" t="s">
        <v>4200</v>
      </c>
      <c r="L517" s="8" t="s">
        <v>4201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>
        <f>VLOOKUP(B517,SAOM!B$2:L2194,11,0)</f>
        <v>35930390</v>
      </c>
      <c r="T517" s="33"/>
      <c r="U517" s="8" t="str">
        <f>VLOOKUP(B517,SAOM!B$2:M1774,12,0)</f>
        <v>(31) 3852-0175</v>
      </c>
      <c r="V517" s="12"/>
      <c r="W517" s="8"/>
      <c r="X517" s="39"/>
      <c r="Y517" s="41"/>
      <c r="Z517" s="105"/>
      <c r="AA517" s="42"/>
      <c r="AB517" s="8"/>
      <c r="AC517" s="50" t="s">
        <v>4902</v>
      </c>
    </row>
    <row r="518" spans="1:29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9"/>
        <v>41133</v>
      </c>
      <c r="F518" s="47">
        <v>41079</v>
      </c>
      <c r="G518" s="44" t="s">
        <v>766</v>
      </c>
      <c r="H518" s="7" t="s">
        <v>501</v>
      </c>
      <c r="I518" s="7" t="s">
        <v>508</v>
      </c>
      <c r="J518" s="8" t="s">
        <v>1795</v>
      </c>
      <c r="K518" s="8" t="s">
        <v>4202</v>
      </c>
      <c r="L518" s="8" t="s">
        <v>4203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>
        <f>VLOOKUP(B518,SAOM!B$2:L2195,11,0)</f>
        <v>35930462</v>
      </c>
      <c r="T518" s="33"/>
      <c r="U518" s="8" t="str">
        <f>VLOOKUP(B518,SAOM!B$2:M1775,12,0)</f>
        <v>(31) 3852-0013</v>
      </c>
      <c r="V518" s="12"/>
      <c r="W518" s="8"/>
      <c r="X518" s="39"/>
      <c r="Y518" s="41"/>
      <c r="Z518" s="113" t="s">
        <v>988</v>
      </c>
      <c r="AA518" s="42">
        <v>41079</v>
      </c>
      <c r="AB518" s="8"/>
      <c r="AC518" s="50" t="s">
        <v>4902</v>
      </c>
    </row>
    <row r="519" spans="1:29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10">D519+15</f>
        <v>41133</v>
      </c>
      <c r="F519" s="47" t="s">
        <v>503</v>
      </c>
      <c r="G519" s="44" t="s">
        <v>754</v>
      </c>
      <c r="H519" s="7" t="s">
        <v>686</v>
      </c>
      <c r="I519" s="7" t="s">
        <v>686</v>
      </c>
      <c r="J519" s="8" t="s">
        <v>4096</v>
      </c>
      <c r="K519" s="8" t="s">
        <v>4200</v>
      </c>
      <c r="L519" s="8" t="s">
        <v>4201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>
        <f>VLOOKUP(B519,SAOM!B$2:L2196,11,0)</f>
        <v>35930125</v>
      </c>
      <c r="T519" s="33"/>
      <c r="U519" s="8" t="str">
        <f>VLOOKUP(B519,SAOM!B$2:M1776,12,0)</f>
        <v>(31) 3851-8903</v>
      </c>
      <c r="V519" s="12"/>
      <c r="W519" s="8"/>
      <c r="X519" s="39"/>
      <c r="Y519" s="41"/>
      <c r="Z519" s="105"/>
      <c r="AA519" s="42"/>
      <c r="AB519" s="8"/>
      <c r="AC519" s="50" t="s">
        <v>4902</v>
      </c>
    </row>
    <row r="520" spans="1:29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10"/>
        <v>41133</v>
      </c>
      <c r="F520" s="47" t="s">
        <v>503</v>
      </c>
      <c r="G520" s="44" t="s">
        <v>754</v>
      </c>
      <c r="H520" s="7" t="s">
        <v>686</v>
      </c>
      <c r="I520" s="7" t="s">
        <v>686</v>
      </c>
      <c r="J520" s="8" t="s">
        <v>4096</v>
      </c>
      <c r="K520" s="8" t="s">
        <v>4200</v>
      </c>
      <c r="L520" s="8" t="s">
        <v>4201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>
        <f>VLOOKUP(B520,SAOM!B$2:L2197,11,0)</f>
        <v>35930409</v>
      </c>
      <c r="T520" s="33"/>
      <c r="U520" s="8" t="str">
        <f>VLOOKUP(B520,SAOM!B$2:M1777,12,0)</f>
        <v>(31) 3851-1672</v>
      </c>
      <c r="V520" s="12"/>
      <c r="W520" s="8"/>
      <c r="X520" s="39"/>
      <c r="Y520" s="41"/>
      <c r="Z520" s="105"/>
      <c r="AA520" s="42"/>
      <c r="AB520" s="8"/>
      <c r="AC520" s="50" t="s">
        <v>4902</v>
      </c>
    </row>
    <row r="521" spans="1:29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10"/>
        <v>41133</v>
      </c>
      <c r="F521" s="47">
        <v>41086</v>
      </c>
      <c r="G521" s="44" t="s">
        <v>766</v>
      </c>
      <c r="H521" s="7" t="s">
        <v>501</v>
      </c>
      <c r="I521" s="7" t="s">
        <v>508</v>
      </c>
      <c r="J521" s="8" t="s">
        <v>4120</v>
      </c>
      <c r="K521" s="8" t="s">
        <v>4204</v>
      </c>
      <c r="L521" s="8" t="s">
        <v>4205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>
        <f>VLOOKUP(B521,SAOM!B$2:L2198,11,0)</f>
        <v>39740000</v>
      </c>
      <c r="T521" s="33"/>
      <c r="U521" s="8" t="str">
        <f>VLOOKUP(B521,SAOM!B$2:M1778,12,0)</f>
        <v>(33) 3221-9104</v>
      </c>
      <c r="V521" s="12"/>
      <c r="W521" s="8"/>
      <c r="X521" s="39"/>
      <c r="Y521" s="41"/>
      <c r="Z521" s="105" t="s">
        <v>4859</v>
      </c>
      <c r="AA521" s="42"/>
      <c r="AB521" s="8"/>
      <c r="AC521" s="50" t="s">
        <v>4902</v>
      </c>
    </row>
    <row r="522" spans="1:29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10"/>
        <v>41133</v>
      </c>
      <c r="F522" s="47">
        <v>41079</v>
      </c>
      <c r="G522" s="44" t="s">
        <v>766</v>
      </c>
      <c r="H522" s="7" t="s">
        <v>501</v>
      </c>
      <c r="I522" s="7" t="s">
        <v>508</v>
      </c>
      <c r="J522" s="8" t="s">
        <v>4120</v>
      </c>
      <c r="K522" s="8" t="s">
        <v>4204</v>
      </c>
      <c r="L522" s="8" t="s">
        <v>4205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>
        <f>VLOOKUP(B522,SAOM!B$2:L2199,11,0)</f>
        <v>39740000</v>
      </c>
      <c r="T522" s="33"/>
      <c r="U522" s="8" t="str">
        <f>VLOOKUP(B522,SAOM!B$2:M1779,12,0)</f>
        <v>(33) 342-1-2847</v>
      </c>
      <c r="V522" s="12"/>
      <c r="W522" s="8"/>
      <c r="X522" s="39"/>
      <c r="Y522" s="41"/>
      <c r="Z522" s="113" t="s">
        <v>4443</v>
      </c>
      <c r="AA522" s="42">
        <v>41079</v>
      </c>
      <c r="AB522" s="8"/>
      <c r="AC522" s="50" t="s">
        <v>4902</v>
      </c>
    </row>
    <row r="523" spans="1:29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10"/>
        <v>41133</v>
      </c>
      <c r="F523" s="47">
        <v>41086</v>
      </c>
      <c r="G523" s="44" t="s">
        <v>766</v>
      </c>
      <c r="H523" s="7" t="s">
        <v>501</v>
      </c>
      <c r="I523" s="7" t="s">
        <v>508</v>
      </c>
      <c r="J523" s="8" t="s">
        <v>4120</v>
      </c>
      <c r="K523" s="8" t="s">
        <v>4204</v>
      </c>
      <c r="L523" s="8" t="s">
        <v>4205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>
        <f>VLOOKUP(B523,SAOM!B$2:L2200,11,0)</f>
        <v>39740000</v>
      </c>
      <c r="T523" s="33"/>
      <c r="U523" s="8" t="str">
        <f>VLOOKUP(B523,SAOM!B$2:M1780,12,0)</f>
        <v>(33) 3421-2847</v>
      </c>
      <c r="V523" s="12"/>
      <c r="W523" s="8"/>
      <c r="X523" s="39"/>
      <c r="Y523" s="41"/>
      <c r="Z523" s="105" t="s">
        <v>4860</v>
      </c>
      <c r="AA523" s="42">
        <v>41086</v>
      </c>
      <c r="AB523" s="8"/>
      <c r="AC523" s="50" t="s">
        <v>4902</v>
      </c>
    </row>
    <row r="524" spans="1:29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10"/>
        <v>41133</v>
      </c>
      <c r="F524" s="47">
        <v>41079</v>
      </c>
      <c r="G524" s="44" t="s">
        <v>766</v>
      </c>
      <c r="H524" s="7" t="s">
        <v>501</v>
      </c>
      <c r="I524" s="7" t="s">
        <v>508</v>
      </c>
      <c r="J524" s="8" t="s">
        <v>4120</v>
      </c>
      <c r="K524" s="8" t="s">
        <v>4204</v>
      </c>
      <c r="L524" s="8" t="s">
        <v>4205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>
        <f>VLOOKUP(B524,SAOM!B$2:L2201,11,0)</f>
        <v>39740000</v>
      </c>
      <c r="T524" s="33"/>
      <c r="U524" s="8" t="str">
        <f>VLOOKUP(B524,SAOM!B$2:M1781,12,0)</f>
        <v>(33) 3421-2847</v>
      </c>
      <c r="V524" s="12"/>
      <c r="W524" s="8"/>
      <c r="X524" s="39"/>
      <c r="Y524" s="41"/>
      <c r="Z524" s="113" t="s">
        <v>4444</v>
      </c>
      <c r="AA524" s="42">
        <v>41079</v>
      </c>
      <c r="AB524" s="8"/>
      <c r="AC524" s="50" t="s">
        <v>4902</v>
      </c>
    </row>
    <row r="525" spans="1:29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10"/>
        <v>41133</v>
      </c>
      <c r="F525" s="47" t="s">
        <v>503</v>
      </c>
      <c r="G525" s="44" t="s">
        <v>754</v>
      </c>
      <c r="H525" s="7" t="s">
        <v>501</v>
      </c>
      <c r="I525" s="7" t="s">
        <v>501</v>
      </c>
      <c r="J525" s="8" t="s">
        <v>4120</v>
      </c>
      <c r="K525" s="8" t="s">
        <v>4204</v>
      </c>
      <c r="L525" s="8" t="s">
        <v>4205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>
        <f>VLOOKUP(B525,SAOM!B$2:L2202,11,0)</f>
        <v>39740000</v>
      </c>
      <c r="T525" s="33"/>
      <c r="U525" s="8" t="str">
        <f>VLOOKUP(B525,SAOM!B$2:M1782,12,0)</f>
        <v>(33) 3421-2847</v>
      </c>
      <c r="V525" s="12"/>
      <c r="W525" s="8"/>
      <c r="X525" s="39"/>
      <c r="Y525" s="41"/>
      <c r="Z525" s="105"/>
      <c r="AA525" s="42"/>
      <c r="AB525" s="8"/>
      <c r="AC525" s="50" t="s">
        <v>4902</v>
      </c>
    </row>
    <row r="526" spans="1:29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10"/>
        <v>41133</v>
      </c>
      <c r="F526" s="47" t="s">
        <v>503</v>
      </c>
      <c r="G526" s="44" t="s">
        <v>754</v>
      </c>
      <c r="H526" s="7" t="s">
        <v>686</v>
      </c>
      <c r="I526" s="7" t="s">
        <v>686</v>
      </c>
      <c r="J526" s="8" t="s">
        <v>4096</v>
      </c>
      <c r="K526" s="8" t="s">
        <v>4200</v>
      </c>
      <c r="L526" s="8" t="s">
        <v>4201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>
        <f>VLOOKUP(B526,SAOM!B$2:L2203,11,0)</f>
        <v>35931023</v>
      </c>
      <c r="T526" s="33"/>
      <c r="U526" s="8" t="str">
        <f>VLOOKUP(B526,SAOM!B$2:M1783,12,0)</f>
        <v>(31) 3852-1879</v>
      </c>
      <c r="V526" s="12"/>
      <c r="W526" s="8"/>
      <c r="X526" s="39"/>
      <c r="Y526" s="41"/>
      <c r="Z526" s="105"/>
      <c r="AA526" s="42"/>
      <c r="AB526" s="8"/>
      <c r="AC526" s="50" t="s">
        <v>4902</v>
      </c>
    </row>
    <row r="527" spans="1:29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10"/>
        <v>41131</v>
      </c>
      <c r="F527" s="47">
        <v>41086</v>
      </c>
      <c r="G527" s="44" t="s">
        <v>766</v>
      </c>
      <c r="H527" s="7" t="s">
        <v>501</v>
      </c>
      <c r="I527" s="7" t="s">
        <v>508</v>
      </c>
      <c r="J527" s="8" t="s">
        <v>2931</v>
      </c>
      <c r="K527" s="8" t="s">
        <v>4206</v>
      </c>
      <c r="L527" s="8" t="s">
        <v>4207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>
        <f>VLOOKUP(B527,SAOM!B$2:L2204,11,0)</f>
        <v>39873000</v>
      </c>
      <c r="T527" s="33"/>
      <c r="U527" s="8" t="str">
        <f>VLOOKUP(B527,SAOM!B$2:M1784,12,0)</f>
        <v>(33) 3627-7150</v>
      </c>
      <c r="V527" s="12"/>
      <c r="W527" s="8"/>
      <c r="X527" s="39"/>
      <c r="Y527" s="41"/>
      <c r="Z527" s="102" t="s">
        <v>4861</v>
      </c>
      <c r="AA527" s="42">
        <v>41086</v>
      </c>
      <c r="AB527" s="8"/>
      <c r="AC527" s="50" t="s">
        <v>4902</v>
      </c>
    </row>
    <row r="528" spans="1:29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10"/>
        <v>41126</v>
      </c>
      <c r="F528" s="47">
        <v>41079</v>
      </c>
      <c r="G528" s="44" t="s">
        <v>766</v>
      </c>
      <c r="H528" s="7" t="s">
        <v>501</v>
      </c>
      <c r="I528" s="7" t="s">
        <v>508</v>
      </c>
      <c r="J528" s="8" t="s">
        <v>4143</v>
      </c>
      <c r="K528" s="8" t="s">
        <v>4208</v>
      </c>
      <c r="L528" s="8" t="s">
        <v>4209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>
        <f>VLOOKUP(B528,SAOM!B$2:L2205,11,0)</f>
        <v>38770000</v>
      </c>
      <c r="T528" s="33"/>
      <c r="U528" s="8" t="str">
        <f>VLOOKUP(B528,SAOM!B$2:M1785,12,0)</f>
        <v>(38) 3361-3543</v>
      </c>
      <c r="V528" s="12"/>
      <c r="W528" s="8"/>
      <c r="X528" s="39"/>
      <c r="Y528" s="41"/>
      <c r="Z528" s="113" t="s">
        <v>988</v>
      </c>
      <c r="AA528" s="42">
        <v>41079</v>
      </c>
      <c r="AB528" s="8"/>
      <c r="AC528" s="50" t="s">
        <v>4902</v>
      </c>
    </row>
    <row r="529" spans="1:29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10"/>
        <v>41131</v>
      </c>
      <c r="F529" s="47">
        <v>41079</v>
      </c>
      <c r="G529" s="44" t="s">
        <v>766</v>
      </c>
      <c r="H529" s="7" t="s">
        <v>501</v>
      </c>
      <c r="I529" s="7" t="s">
        <v>508</v>
      </c>
      <c r="J529" s="8" t="s">
        <v>175</v>
      </c>
      <c r="K529" s="8" t="s">
        <v>4210</v>
      </c>
      <c r="L529" s="8" t="s">
        <v>4211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>
        <f>VLOOKUP(B529,SAOM!B$2:L2206,11,0)</f>
        <v>39800000</v>
      </c>
      <c r="T529" s="33"/>
      <c r="U529" s="8" t="str">
        <f>VLOOKUP(B529,SAOM!B$2:M1786,12,0)</f>
        <v>(33) 3529-2328</v>
      </c>
      <c r="V529" s="12"/>
      <c r="W529" s="8"/>
      <c r="X529" s="39"/>
      <c r="Y529" s="41"/>
      <c r="Z529" s="105" t="s">
        <v>4445</v>
      </c>
      <c r="AA529" s="42">
        <v>41079</v>
      </c>
      <c r="AB529" s="8"/>
      <c r="AC529" s="50" t="s">
        <v>4902</v>
      </c>
    </row>
    <row r="530" spans="1:29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10"/>
        <v>41131</v>
      </c>
      <c r="F530" s="47" t="s">
        <v>503</v>
      </c>
      <c r="G530" s="44" t="s">
        <v>754</v>
      </c>
      <c r="H530" s="7" t="s">
        <v>501</v>
      </c>
      <c r="I530" s="7" t="s">
        <v>501</v>
      </c>
      <c r="J530" s="8" t="s">
        <v>175</v>
      </c>
      <c r="K530" s="8" t="s">
        <v>4210</v>
      </c>
      <c r="L530" s="8" t="s">
        <v>4211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>
        <f>VLOOKUP(B530,SAOM!B$2:L2207,11,0)</f>
        <v>39800000</v>
      </c>
      <c r="T530" s="33"/>
      <c r="U530" s="8" t="str">
        <f>VLOOKUP(B530,SAOM!B$2:M1787,12,0)</f>
        <v>(33) 3523-5334</v>
      </c>
      <c r="V530" s="12"/>
      <c r="W530" s="8"/>
      <c r="X530" s="39"/>
      <c r="Y530" s="41"/>
      <c r="Z530" s="105"/>
      <c r="AA530" s="42"/>
      <c r="AB530" s="8"/>
      <c r="AC530" s="50" t="s">
        <v>4902</v>
      </c>
    </row>
    <row r="531" spans="1:29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10"/>
        <v>41131</v>
      </c>
      <c r="F531" s="47">
        <v>41086</v>
      </c>
      <c r="G531" s="44" t="s">
        <v>766</v>
      </c>
      <c r="H531" s="7" t="s">
        <v>501</v>
      </c>
      <c r="I531" s="7" t="s">
        <v>508</v>
      </c>
      <c r="J531" s="8" t="s">
        <v>175</v>
      </c>
      <c r="K531" s="8" t="s">
        <v>4210</v>
      </c>
      <c r="L531" s="8" t="s">
        <v>4211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>
        <f>VLOOKUP(B531,SAOM!B$2:L2208,11,0)</f>
        <v>39800000</v>
      </c>
      <c r="T531" s="33"/>
      <c r="U531" s="8" t="str">
        <f>VLOOKUP(B531,SAOM!B$2:M1788,12,0)</f>
        <v>(33) 3521-1094</v>
      </c>
      <c r="V531" s="12"/>
      <c r="W531" s="8"/>
      <c r="X531" s="39"/>
      <c r="Y531" s="41"/>
      <c r="Z531" s="105" t="s">
        <v>4862</v>
      </c>
      <c r="AA531" s="42">
        <v>41086</v>
      </c>
      <c r="AB531" s="8"/>
      <c r="AC531" s="50" t="s">
        <v>4902</v>
      </c>
    </row>
    <row r="532" spans="1:29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10"/>
        <v>41131</v>
      </c>
      <c r="F532" s="47">
        <v>41079</v>
      </c>
      <c r="G532" s="44" t="s">
        <v>766</v>
      </c>
      <c r="H532" s="7" t="s">
        <v>501</v>
      </c>
      <c r="I532" s="7" t="s">
        <v>508</v>
      </c>
      <c r="J532" s="8" t="s">
        <v>175</v>
      </c>
      <c r="K532" s="8" t="s">
        <v>4210</v>
      </c>
      <c r="L532" s="8" t="s">
        <v>4211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>
        <f>VLOOKUP(B532,SAOM!B$2:L2209,11,0)</f>
        <v>39800000</v>
      </c>
      <c r="T532" s="33"/>
      <c r="U532" s="8" t="str">
        <f>VLOOKUP(B532,SAOM!B$2:M1789,12,0)</f>
        <v>(33) 3529-4116</v>
      </c>
      <c r="V532" s="12"/>
      <c r="W532" s="8"/>
      <c r="X532" s="39"/>
      <c r="Y532" s="41"/>
      <c r="Z532" s="105" t="s">
        <v>4446</v>
      </c>
      <c r="AA532" s="42">
        <v>41079</v>
      </c>
      <c r="AB532" s="8"/>
      <c r="AC532" s="50" t="s">
        <v>4902</v>
      </c>
    </row>
    <row r="533" spans="1:29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10"/>
        <v>41131</v>
      </c>
      <c r="F533" s="47">
        <v>41079</v>
      </c>
      <c r="G533" s="44" t="s">
        <v>766</v>
      </c>
      <c r="H533" s="7" t="s">
        <v>501</v>
      </c>
      <c r="I533" s="7" t="s">
        <v>508</v>
      </c>
      <c r="J533" s="8" t="s">
        <v>175</v>
      </c>
      <c r="K533" s="8" t="s">
        <v>4210</v>
      </c>
      <c r="L533" s="8" t="s">
        <v>4211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>
        <f>VLOOKUP(B533,SAOM!B$2:L2210,11,0)</f>
        <v>39800000</v>
      </c>
      <c r="T533" s="33"/>
      <c r="U533" s="8" t="str">
        <f>VLOOKUP(B533,SAOM!B$2:M1790,12,0)</f>
        <v>(33) 3529-2328</v>
      </c>
      <c r="V533" s="12"/>
      <c r="W533" s="8"/>
      <c r="X533" s="39"/>
      <c r="Y533" s="41"/>
      <c r="Z533" s="105" t="s">
        <v>4447</v>
      </c>
      <c r="AA533" s="42">
        <v>41079</v>
      </c>
      <c r="AB533" s="8"/>
      <c r="AC533" s="50" t="s">
        <v>4902</v>
      </c>
    </row>
    <row r="534" spans="1:29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10"/>
        <v>41131</v>
      </c>
      <c r="F534" s="47" t="s">
        <v>503</v>
      </c>
      <c r="G534" s="44" t="s">
        <v>754</v>
      </c>
      <c r="H534" s="7" t="s">
        <v>501</v>
      </c>
      <c r="I534" s="7" t="s">
        <v>501</v>
      </c>
      <c r="J534" s="8" t="s">
        <v>175</v>
      </c>
      <c r="K534" s="8" t="s">
        <v>4210</v>
      </c>
      <c r="L534" s="8" t="s">
        <v>4211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>
        <f>VLOOKUP(B534,SAOM!B$2:L2211,11,0)</f>
        <v>39800000</v>
      </c>
      <c r="T534" s="33"/>
      <c r="U534" s="8" t="str">
        <f>VLOOKUP(B534,SAOM!B$2:M1791,12,0)</f>
        <v>(33) 3529-3036</v>
      </c>
      <c r="V534" s="12"/>
      <c r="W534" s="8"/>
      <c r="X534" s="39"/>
      <c r="Y534" s="41"/>
      <c r="Z534" s="105"/>
      <c r="AA534" s="42"/>
      <c r="AB534" s="8"/>
      <c r="AC534" s="50" t="s">
        <v>4902</v>
      </c>
    </row>
    <row r="535" spans="1:29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10"/>
        <v>41131</v>
      </c>
      <c r="F535" s="47" t="s">
        <v>503</v>
      </c>
      <c r="G535" s="44" t="s">
        <v>754</v>
      </c>
      <c r="H535" s="7" t="s">
        <v>501</v>
      </c>
      <c r="I535" s="7" t="s">
        <v>508</v>
      </c>
      <c r="J535" s="8" t="s">
        <v>175</v>
      </c>
      <c r="K535" s="8" t="s">
        <v>4210</v>
      </c>
      <c r="L535" s="8" t="s">
        <v>4211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>
        <f>VLOOKUP(B535,SAOM!B$2:L2212,11,0)</f>
        <v>39800000</v>
      </c>
      <c r="T535" s="33"/>
      <c r="U535" s="8" t="str">
        <f>VLOOKUP(B535,SAOM!B$2:M1792,12,0)</f>
        <v>(33) 3528-1948</v>
      </c>
      <c r="V535" s="12"/>
      <c r="W535" s="8"/>
      <c r="X535" s="39"/>
      <c r="Y535" s="41"/>
      <c r="Z535" s="105"/>
      <c r="AA535" s="42"/>
      <c r="AB535" s="8"/>
      <c r="AC535" s="50" t="s">
        <v>4902</v>
      </c>
    </row>
    <row r="536" spans="1:29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10"/>
        <v>41131</v>
      </c>
      <c r="F536" s="47">
        <v>41079</v>
      </c>
      <c r="G536" s="44" t="s">
        <v>766</v>
      </c>
      <c r="H536" s="7" t="s">
        <v>501</v>
      </c>
      <c r="I536" s="7" t="s">
        <v>508</v>
      </c>
      <c r="J536" s="8" t="s">
        <v>175</v>
      </c>
      <c r="K536" s="8" t="s">
        <v>4210</v>
      </c>
      <c r="L536" s="8" t="s">
        <v>4211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>
        <f>VLOOKUP(B536,SAOM!B$2:L2213,11,0)</f>
        <v>39800000</v>
      </c>
      <c r="T536" s="33"/>
      <c r="U536" s="8" t="str">
        <f>VLOOKUP(B536,SAOM!B$2:M1793,12,0)</f>
        <v>(33) 353-63471</v>
      </c>
      <c r="V536" s="12"/>
      <c r="W536" s="8"/>
      <c r="X536" s="39"/>
      <c r="Y536" s="41"/>
      <c r="Z536" s="105" t="s">
        <v>4448</v>
      </c>
      <c r="AA536" s="42">
        <v>41079</v>
      </c>
      <c r="AB536" s="8"/>
      <c r="AC536" s="50" t="s">
        <v>4902</v>
      </c>
    </row>
    <row r="537" spans="1:29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10"/>
        <v>41132</v>
      </c>
      <c r="F537" s="47" t="s">
        <v>503</v>
      </c>
      <c r="G537" s="44" t="s">
        <v>754</v>
      </c>
      <c r="H537" s="7" t="s">
        <v>501</v>
      </c>
      <c r="I537" s="7" t="s">
        <v>501</v>
      </c>
      <c r="J537" s="8" t="s">
        <v>4173</v>
      </c>
      <c r="K537" s="8" t="s">
        <v>4212</v>
      </c>
      <c r="L537" s="8" t="s">
        <v>4213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>
        <f>VLOOKUP(B537,SAOM!B$2:L2214,11,0)</f>
        <v>39830000</v>
      </c>
      <c r="T537" s="33"/>
      <c r="U537" s="8" t="str">
        <f>VLOOKUP(B537,SAOM!B$2:M1794,12,0)</f>
        <v>(33)84158564</v>
      </c>
      <c r="V537" s="12"/>
      <c r="W537" s="8"/>
      <c r="X537" s="39"/>
      <c r="Y537" s="41"/>
      <c r="Z537" s="105"/>
      <c r="AA537" s="42"/>
      <c r="AB537" s="8"/>
      <c r="AC537" s="50" t="s">
        <v>4902</v>
      </c>
    </row>
    <row r="538" spans="1:29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10"/>
        <v>41132</v>
      </c>
      <c r="F538" s="47">
        <v>41079</v>
      </c>
      <c r="G538" s="44" t="s">
        <v>766</v>
      </c>
      <c r="H538" s="7" t="s">
        <v>501</v>
      </c>
      <c r="I538" s="7" t="s">
        <v>508</v>
      </c>
      <c r="J538" s="8" t="s">
        <v>4173</v>
      </c>
      <c r="K538" s="8" t="s">
        <v>4212</v>
      </c>
      <c r="L538" s="8" t="s">
        <v>4213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>
        <f>VLOOKUP(B538,SAOM!B$2:L2215,11,0)</f>
        <v>39830000</v>
      </c>
      <c r="T538" s="33"/>
      <c r="U538" s="8" t="str">
        <f>VLOOKUP(B538,SAOM!B$2:M1795,12,0)</f>
        <v>(33) 3511-1964</v>
      </c>
      <c r="V538" s="12"/>
      <c r="W538" s="8"/>
      <c r="X538" s="39"/>
      <c r="Y538" s="41"/>
      <c r="Z538" s="105" t="s">
        <v>4449</v>
      </c>
      <c r="AA538" s="42">
        <v>41079</v>
      </c>
      <c r="AB538" s="8"/>
      <c r="AC538" s="50" t="s">
        <v>4902</v>
      </c>
    </row>
    <row r="539" spans="1:29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10"/>
        <v>41133</v>
      </c>
      <c r="F539" s="47" t="s">
        <v>503</v>
      </c>
      <c r="G539" s="44" t="s">
        <v>754</v>
      </c>
      <c r="H539" s="7" t="s">
        <v>686</v>
      </c>
      <c r="I539" s="7" t="s">
        <v>686</v>
      </c>
      <c r="J539" s="8" t="s">
        <v>4096</v>
      </c>
      <c r="K539" s="8" t="s">
        <v>4200</v>
      </c>
      <c r="L539" s="8" t="s">
        <v>4201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>
        <f>VLOOKUP(B539,SAOM!B$2:L2216,11,0)</f>
        <v>35930205</v>
      </c>
      <c r="T539" s="33"/>
      <c r="U539" s="8" t="str">
        <f>VLOOKUP(B539,SAOM!B$2:M1796,12,0)</f>
        <v>(31)38525639</v>
      </c>
      <c r="V539" s="12"/>
      <c r="W539" s="8"/>
      <c r="X539" s="39"/>
      <c r="Y539" s="41"/>
      <c r="Z539" s="105"/>
      <c r="AA539" s="42"/>
      <c r="AB539" s="8"/>
      <c r="AC539" s="50" t="s">
        <v>4902</v>
      </c>
    </row>
    <row r="540" spans="1:29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10"/>
        <v>41133</v>
      </c>
      <c r="F540" s="47" t="s">
        <v>503</v>
      </c>
      <c r="G540" s="44" t="s">
        <v>754</v>
      </c>
      <c r="H540" s="7" t="s">
        <v>686</v>
      </c>
      <c r="I540" s="7" t="s">
        <v>686</v>
      </c>
      <c r="J540" s="8" t="s">
        <v>4096</v>
      </c>
      <c r="K540" s="8" t="s">
        <v>4200</v>
      </c>
      <c r="L540" s="8" t="s">
        <v>4201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>
        <f>VLOOKUP(B540,SAOM!B$2:L2217,11,0)</f>
        <v>35930198</v>
      </c>
      <c r="T540" s="33"/>
      <c r="U540" s="8" t="str">
        <f>VLOOKUP(B540,SAOM!B$2:M1797,12,0)</f>
        <v>(31) 3852-6002</v>
      </c>
      <c r="V540" s="12"/>
      <c r="W540" s="8"/>
      <c r="X540" s="39"/>
      <c r="Y540" s="41"/>
      <c r="Z540" s="105"/>
      <c r="AA540" s="42"/>
      <c r="AB540" s="8"/>
      <c r="AC540" s="50" t="s">
        <v>4902</v>
      </c>
    </row>
    <row r="541" spans="1:29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10"/>
        <v>41131</v>
      </c>
      <c r="F541" s="47" t="s">
        <v>503</v>
      </c>
      <c r="G541" s="44" t="s">
        <v>754</v>
      </c>
      <c r="H541" s="7" t="s">
        <v>501</v>
      </c>
      <c r="I541" s="7" t="s">
        <v>501</v>
      </c>
      <c r="J541" s="8" t="s">
        <v>175</v>
      </c>
      <c r="K541" s="8" t="s">
        <v>4210</v>
      </c>
      <c r="L541" s="8" t="s">
        <v>4211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>
        <f>VLOOKUP(B541,SAOM!B$2:L2218,11,0)</f>
        <v>39800000</v>
      </c>
      <c r="T541" s="33"/>
      <c r="U541" s="8" t="str">
        <f>VLOOKUP(B541,SAOM!B$2:M1798,12,0)</f>
        <v>(33) 3528-5171</v>
      </c>
      <c r="V541" s="12"/>
      <c r="W541" s="8"/>
      <c r="X541" s="39"/>
      <c r="Y541" s="41"/>
      <c r="Z541" s="105"/>
      <c r="AA541" s="42"/>
      <c r="AB541" s="8"/>
      <c r="AC541" s="50" t="s">
        <v>4902</v>
      </c>
    </row>
    <row r="542" spans="1:29" s="61" customFormat="1">
      <c r="A542" s="43">
        <v>3697</v>
      </c>
      <c r="B542" s="75">
        <v>3697</v>
      </c>
      <c r="C542" s="12">
        <v>41071</v>
      </c>
      <c r="D542" s="12">
        <v>41129</v>
      </c>
      <c r="E542" s="47">
        <f t="shared" si="10"/>
        <v>41144</v>
      </c>
      <c r="F542" s="47">
        <v>41079</v>
      </c>
      <c r="G542" s="44" t="s">
        <v>754</v>
      </c>
      <c r="H542" s="7" t="s">
        <v>501</v>
      </c>
      <c r="I542" s="7" t="s">
        <v>508</v>
      </c>
      <c r="J542" s="8" t="s">
        <v>175</v>
      </c>
      <c r="K542" s="8" t="s">
        <v>4210</v>
      </c>
      <c r="L542" s="8" t="s">
        <v>4211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Benjamin N: 50 - Bairro São Cristóvão</v>
      </c>
      <c r="S542" s="17">
        <f>VLOOKUP(B542,SAOM!B$2:L2219,11,0)</f>
        <v>39800000</v>
      </c>
      <c r="T542" s="33"/>
      <c r="U542" s="8" t="str">
        <f>VLOOKUP(B542,SAOM!B$2:M1799,12,0)</f>
        <v>(33) 3529-2349</v>
      </c>
      <c r="V542" s="12"/>
      <c r="W542" s="8"/>
      <c r="X542" s="39"/>
      <c r="Y542" s="41"/>
      <c r="Z542" s="105" t="s">
        <v>5033</v>
      </c>
      <c r="AA542" s="42">
        <v>41092</v>
      </c>
      <c r="AB542" s="8"/>
      <c r="AC542" s="50" t="s">
        <v>4902</v>
      </c>
    </row>
    <row r="543" spans="1:29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10"/>
        <v>41131</v>
      </c>
      <c r="F543" s="47">
        <v>41086</v>
      </c>
      <c r="G543" s="44" t="s">
        <v>766</v>
      </c>
      <c r="H543" s="7" t="s">
        <v>501</v>
      </c>
      <c r="I543" s="7" t="s">
        <v>508</v>
      </c>
      <c r="J543" s="8" t="s">
        <v>175</v>
      </c>
      <c r="K543" s="8" t="s">
        <v>4210</v>
      </c>
      <c r="L543" s="8" t="s">
        <v>4211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>
        <f>VLOOKUP(B543,SAOM!B$2:L2220,11,0)</f>
        <v>39800000</v>
      </c>
      <c r="T543" s="33"/>
      <c r="U543" s="8" t="str">
        <f>VLOOKUP(B543,SAOM!B$2:M1800,12,0)</f>
        <v>(33) 3529-2328</v>
      </c>
      <c r="V543" s="12"/>
      <c r="W543" s="8"/>
      <c r="X543" s="39"/>
      <c r="Y543" s="41"/>
      <c r="Z543" s="105" t="s">
        <v>4450</v>
      </c>
      <c r="AA543" s="42">
        <v>41079</v>
      </c>
      <c r="AB543" s="8"/>
      <c r="AC543" s="50" t="s">
        <v>4902</v>
      </c>
    </row>
    <row r="544" spans="1:29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10"/>
        <v>41131</v>
      </c>
      <c r="F544" s="47" t="s">
        <v>503</v>
      </c>
      <c r="G544" s="44" t="s">
        <v>754</v>
      </c>
      <c r="H544" s="7" t="s">
        <v>501</v>
      </c>
      <c r="I544" s="7" t="s">
        <v>501</v>
      </c>
      <c r="J544" s="8" t="s">
        <v>175</v>
      </c>
      <c r="K544" s="8" t="s">
        <v>4210</v>
      </c>
      <c r="L544" s="8" t="s">
        <v>4211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>
        <f>VLOOKUP(B544,SAOM!B$2:L2221,11,0)</f>
        <v>39800000</v>
      </c>
      <c r="T544" s="33"/>
      <c r="U544" s="8" t="str">
        <f>VLOOKUP(B544,SAOM!B$2:M1801,12,0)</f>
        <v>(33) 3536-2787</v>
      </c>
      <c r="V544" s="12"/>
      <c r="W544" s="8"/>
      <c r="X544" s="39"/>
      <c r="Y544" s="41"/>
      <c r="Z544" s="105"/>
      <c r="AA544" s="42"/>
      <c r="AB544" s="8"/>
      <c r="AC544" s="50" t="s">
        <v>4902</v>
      </c>
    </row>
    <row r="545" spans="1:29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10"/>
        <v>41131</v>
      </c>
      <c r="F545" s="47">
        <v>41086</v>
      </c>
      <c r="G545" s="44" t="s">
        <v>766</v>
      </c>
      <c r="H545" s="7" t="s">
        <v>501</v>
      </c>
      <c r="I545" s="7" t="s">
        <v>508</v>
      </c>
      <c r="J545" s="8" t="s">
        <v>175</v>
      </c>
      <c r="K545" s="8" t="s">
        <v>4210</v>
      </c>
      <c r="L545" s="8" t="s">
        <v>4211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>
        <f>VLOOKUP(B545,SAOM!B$2:L2222,11,0)</f>
        <v>39800000</v>
      </c>
      <c r="T545" s="33"/>
      <c r="U545" s="8" t="str">
        <f>VLOOKUP(B545,SAOM!B$2:M1802,12,0)</f>
        <v>(33) 3528-2181</v>
      </c>
      <c r="V545" s="12"/>
      <c r="W545" s="8"/>
      <c r="X545" s="39"/>
      <c r="Y545" s="41"/>
      <c r="Z545" s="105" t="s">
        <v>4863</v>
      </c>
      <c r="AA545" s="42">
        <v>41086</v>
      </c>
      <c r="AB545" s="8"/>
      <c r="AC545" s="50" t="s">
        <v>4902</v>
      </c>
    </row>
    <row r="546" spans="1:29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10"/>
        <v>41131</v>
      </c>
      <c r="F546" s="47">
        <v>41086</v>
      </c>
      <c r="G546" s="44" t="s">
        <v>766</v>
      </c>
      <c r="H546" s="7" t="s">
        <v>501</v>
      </c>
      <c r="I546" s="7" t="s">
        <v>501</v>
      </c>
      <c r="J546" s="8" t="s">
        <v>175</v>
      </c>
      <c r="K546" s="8" t="s">
        <v>4210</v>
      </c>
      <c r="L546" s="8" t="s">
        <v>4211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>
        <f>VLOOKUP(B546,SAOM!B$2:L2223,11,0)</f>
        <v>39800000</v>
      </c>
      <c r="T546" s="33"/>
      <c r="U546" s="8" t="str">
        <f>VLOOKUP(B546,SAOM!B$2:M1803,12,0)</f>
        <v>(33) 3529-2347</v>
      </c>
      <c r="V546" s="12"/>
      <c r="W546" s="8"/>
      <c r="X546" s="39"/>
      <c r="Y546" s="41"/>
      <c r="Z546" s="105" t="s">
        <v>4894</v>
      </c>
      <c r="AA546" s="42">
        <v>41086</v>
      </c>
      <c r="AB546" s="8"/>
      <c r="AC546" s="50" t="s">
        <v>4902</v>
      </c>
    </row>
    <row r="547" spans="1:29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10"/>
        <v>41132</v>
      </c>
      <c r="F547" s="47">
        <v>41086</v>
      </c>
      <c r="G547" s="44" t="s">
        <v>766</v>
      </c>
      <c r="H547" s="7" t="s">
        <v>501</v>
      </c>
      <c r="I547" s="7" t="s">
        <v>508</v>
      </c>
      <c r="J547" s="8" t="s">
        <v>4173</v>
      </c>
      <c r="K547" s="8" t="s">
        <v>4417</v>
      </c>
      <c r="L547" s="8" t="s">
        <v>4418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>
        <f>VLOOKUP(B547,SAOM!B$2:L2224,11,0)</f>
        <v>39830000</v>
      </c>
      <c r="T547" s="33"/>
      <c r="U547" s="8" t="str">
        <f>VLOOKUP(B547,SAOM!B$2:M1804,12,0)</f>
        <v>(33) 3511-1799</v>
      </c>
      <c r="V547" s="12"/>
      <c r="W547" s="8"/>
      <c r="X547" s="39"/>
      <c r="Y547" s="41"/>
      <c r="Z547" s="105" t="s">
        <v>4864</v>
      </c>
      <c r="AA547" s="42">
        <v>41086</v>
      </c>
      <c r="AB547" s="8"/>
      <c r="AC547" s="50" t="s">
        <v>4902</v>
      </c>
    </row>
    <row r="548" spans="1:29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10"/>
        <v>41132</v>
      </c>
      <c r="F548" s="47">
        <v>41086</v>
      </c>
      <c r="G548" s="44" t="s">
        <v>766</v>
      </c>
      <c r="H548" s="7" t="s">
        <v>501</v>
      </c>
      <c r="I548" s="7" t="s">
        <v>508</v>
      </c>
      <c r="J548" s="8" t="s">
        <v>4173</v>
      </c>
      <c r="K548" s="8" t="s">
        <v>4417</v>
      </c>
      <c r="L548" s="8" t="s">
        <v>4418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>
        <f>VLOOKUP(B548,SAOM!B$2:L2225,11,0)</f>
        <v>39830000</v>
      </c>
      <c r="T548" s="33"/>
      <c r="U548" s="8" t="str">
        <f>VLOOKUP(B548,SAOM!B$2:M1805,12,0)</f>
        <v>(33) 3511-1799</v>
      </c>
      <c r="V548" s="12"/>
      <c r="W548" s="8"/>
      <c r="X548" s="39"/>
      <c r="Y548" s="41"/>
      <c r="Z548" s="105" t="s">
        <v>4865</v>
      </c>
      <c r="AA548" s="42">
        <v>41086</v>
      </c>
      <c r="AB548" s="8"/>
      <c r="AC548" s="50" t="s">
        <v>4902</v>
      </c>
    </row>
    <row r="549" spans="1:29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10"/>
        <v>41133</v>
      </c>
      <c r="F549" s="47">
        <v>41086</v>
      </c>
      <c r="G549" s="44" t="s">
        <v>754</v>
      </c>
      <c r="H549" s="7" t="s">
        <v>501</v>
      </c>
      <c r="I549" s="7" t="s">
        <v>508</v>
      </c>
      <c r="J549" s="8" t="s">
        <v>4906</v>
      </c>
      <c r="K549" s="8" t="s">
        <v>4419</v>
      </c>
      <c r="L549" s="8" t="s">
        <v>4420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>
        <f>VLOOKUP(B549,SAOM!B$2:L2226,11,0)</f>
        <v>35865000</v>
      </c>
      <c r="T549" s="33"/>
      <c r="U549" s="8" t="str">
        <f>VLOOKUP(B549,SAOM!B$2:M1806,12,0)</f>
        <v>(31) 3866-1307</v>
      </c>
      <c r="V549" s="12"/>
      <c r="W549" s="8"/>
      <c r="X549" s="39"/>
      <c r="Y549" s="41"/>
      <c r="Z549" s="105" t="s">
        <v>5032</v>
      </c>
      <c r="AA549" s="42">
        <v>41089</v>
      </c>
      <c r="AB549" s="8"/>
      <c r="AC549" s="50" t="s">
        <v>4902</v>
      </c>
    </row>
    <row r="550" spans="1:29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10"/>
        <v>41132</v>
      </c>
      <c r="F550" s="47" t="s">
        <v>503</v>
      </c>
      <c r="G550" s="44" t="s">
        <v>754</v>
      </c>
      <c r="H550" s="7" t="s">
        <v>501</v>
      </c>
      <c r="I550" s="7" t="s">
        <v>501</v>
      </c>
      <c r="J550" s="8" t="s">
        <v>4173</v>
      </c>
      <c r="K550" s="8" t="s">
        <v>4417</v>
      </c>
      <c r="L550" s="8" t="s">
        <v>4418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>
        <f>VLOOKUP(B550,SAOM!B$2:L2227,11,0)</f>
        <v>39830000</v>
      </c>
      <c r="T550" s="33"/>
      <c r="U550" s="8" t="str">
        <f>VLOOKUP(B550,SAOM!B$2:M1807,12,0)</f>
        <v>(33) 3511-1964</v>
      </c>
      <c r="V550" s="12"/>
      <c r="W550" s="8"/>
      <c r="X550" s="39"/>
      <c r="Y550" s="41"/>
      <c r="Z550" s="105"/>
      <c r="AA550" s="42"/>
      <c r="AB550" s="8"/>
      <c r="AC550" s="50" t="s">
        <v>4902</v>
      </c>
    </row>
    <row r="551" spans="1:29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10"/>
        <v>41132</v>
      </c>
      <c r="F551" s="47" t="s">
        <v>503</v>
      </c>
      <c r="G551" s="44" t="s">
        <v>754</v>
      </c>
      <c r="H551" s="7" t="s">
        <v>501</v>
      </c>
      <c r="I551" s="7" t="s">
        <v>501</v>
      </c>
      <c r="J551" s="8" t="s">
        <v>4173</v>
      </c>
      <c r="K551" s="8" t="s">
        <v>4417</v>
      </c>
      <c r="L551" s="8" t="s">
        <v>4418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>
        <f>VLOOKUP(B551,SAOM!B$2:L2228,11,0)</f>
        <v>39830000</v>
      </c>
      <c r="T551" s="33"/>
      <c r="U551" s="8" t="str">
        <f>VLOOKUP(B551,SAOM!B$2:M1808,12,0)</f>
        <v>(33) 3511-1964</v>
      </c>
      <c r="V551" s="12"/>
      <c r="W551" s="8"/>
      <c r="X551" s="39"/>
      <c r="Y551" s="41"/>
      <c r="Z551" s="105"/>
      <c r="AA551" s="42"/>
      <c r="AB551" s="8"/>
      <c r="AC551" s="50" t="s">
        <v>4902</v>
      </c>
    </row>
    <row r="552" spans="1:29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10"/>
        <v>41132</v>
      </c>
      <c r="F552" s="47" t="s">
        <v>503</v>
      </c>
      <c r="G552" s="44" t="s">
        <v>754</v>
      </c>
      <c r="H552" s="7" t="s">
        <v>501</v>
      </c>
      <c r="I552" s="7" t="s">
        <v>501</v>
      </c>
      <c r="J552" s="8" t="s">
        <v>4173</v>
      </c>
      <c r="K552" s="8" t="s">
        <v>4417</v>
      </c>
      <c r="L552" s="8" t="s">
        <v>4418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>
        <f>VLOOKUP(B552,SAOM!B$2:L2229,11,0)</f>
        <v>39830000</v>
      </c>
      <c r="T552" s="33"/>
      <c r="U552" s="8" t="str">
        <f>VLOOKUP(B552,SAOM!B$2:M1809,12,0)</f>
        <v>(33)3511-1964</v>
      </c>
      <c r="V552" s="12"/>
      <c r="W552" s="8"/>
      <c r="X552" s="39"/>
      <c r="Y552" s="41"/>
      <c r="Z552" s="105"/>
      <c r="AA552" s="42"/>
      <c r="AB552" s="8"/>
      <c r="AC552" s="50" t="s">
        <v>4902</v>
      </c>
    </row>
    <row r="553" spans="1:29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10"/>
        <v>41131</v>
      </c>
      <c r="F553" s="47">
        <v>41086</v>
      </c>
      <c r="G553" s="44" t="s">
        <v>766</v>
      </c>
      <c r="H553" s="7" t="s">
        <v>501</v>
      </c>
      <c r="I553" s="7" t="s">
        <v>508</v>
      </c>
      <c r="J553" s="8" t="s">
        <v>2931</v>
      </c>
      <c r="K553" s="8" t="s">
        <v>4206</v>
      </c>
      <c r="L553" s="8" t="s">
        <v>4207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>
        <f>VLOOKUP(B553,SAOM!B$2:L2230,11,0)</f>
        <v>39873000</v>
      </c>
      <c r="T553" s="33"/>
      <c r="U553" s="8" t="str">
        <f>VLOOKUP(B553,SAOM!B$2:M1810,12,0)</f>
        <v>(33) 3627-1750</v>
      </c>
      <c r="V553" s="12"/>
      <c r="W553" s="8"/>
      <c r="X553" s="39"/>
      <c r="Y553" s="41"/>
      <c r="Z553" s="105" t="s">
        <v>4884</v>
      </c>
      <c r="AA553" s="42">
        <v>41086</v>
      </c>
      <c r="AB553" s="8"/>
      <c r="AC553" s="50" t="s">
        <v>4902</v>
      </c>
    </row>
    <row r="554" spans="1:29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10"/>
        <v>41131</v>
      </c>
      <c r="F554" s="47">
        <v>41086</v>
      </c>
      <c r="G554" s="44" t="s">
        <v>766</v>
      </c>
      <c r="H554" s="7" t="s">
        <v>501</v>
      </c>
      <c r="I554" s="7" t="s">
        <v>508</v>
      </c>
      <c r="J554" s="8" t="s">
        <v>2931</v>
      </c>
      <c r="K554" s="8" t="s">
        <v>4206</v>
      </c>
      <c r="L554" s="8" t="s">
        <v>4207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>
        <f>VLOOKUP(B554,SAOM!B$2:L2231,11,0)</f>
        <v>39873000</v>
      </c>
      <c r="T554" s="33"/>
      <c r="U554" s="8" t="str">
        <f>VLOOKUP(B554,SAOM!B$2:M1811,12,0)</f>
        <v>(33) 3627-1750</v>
      </c>
      <c r="V554" s="12"/>
      <c r="W554" s="8"/>
      <c r="X554" s="39"/>
      <c r="Y554" s="41"/>
      <c r="Z554" s="105" t="s">
        <v>4884</v>
      </c>
      <c r="AA554" s="42">
        <v>41086</v>
      </c>
      <c r="AB554" s="8"/>
      <c r="AC554" s="50" t="s">
        <v>4902</v>
      </c>
    </row>
    <row r="555" spans="1:29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10"/>
        <v>41132</v>
      </c>
      <c r="F555" s="47">
        <v>41088</v>
      </c>
      <c r="G555" s="44" t="s">
        <v>766</v>
      </c>
      <c r="H555" s="7" t="s">
        <v>501</v>
      </c>
      <c r="I555" s="7" t="s">
        <v>501</v>
      </c>
      <c r="J555" s="8" t="s">
        <v>4221</v>
      </c>
      <c r="K555" s="8" t="s">
        <v>4421</v>
      </c>
      <c r="L555" s="8" t="s">
        <v>4422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>
        <f>VLOOKUP(B555,SAOM!B$2:L2232,11,0)</f>
        <v>39860000</v>
      </c>
      <c r="T555" s="33"/>
      <c r="U555" s="8" t="str">
        <f>VLOOKUP(B555,SAOM!B$2:M1812,12,0)</f>
        <v>(33) 3621-2187</v>
      </c>
      <c r="V555" s="12"/>
      <c r="W555" s="8"/>
      <c r="X555" s="39"/>
      <c r="Y555" s="41"/>
      <c r="Z555" s="105" t="s">
        <v>5629</v>
      </c>
      <c r="AA555" s="42">
        <v>41088</v>
      </c>
      <c r="AB555" s="8"/>
      <c r="AC555" s="50" t="s">
        <v>4902</v>
      </c>
    </row>
    <row r="556" spans="1:29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10"/>
        <v>41132</v>
      </c>
      <c r="F556" s="47">
        <v>41086</v>
      </c>
      <c r="G556" s="44" t="s">
        <v>766</v>
      </c>
      <c r="H556" s="7" t="s">
        <v>501</v>
      </c>
      <c r="I556" s="7" t="s">
        <v>508</v>
      </c>
      <c r="J556" s="8" t="s">
        <v>4221</v>
      </c>
      <c r="K556" s="8" t="s">
        <v>4421</v>
      </c>
      <c r="L556" s="8" t="s">
        <v>4422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>
        <f>VLOOKUP(B556,SAOM!B$2:L2233,11,0)</f>
        <v>39860000</v>
      </c>
      <c r="T556" s="33"/>
      <c r="U556" s="8" t="str">
        <f>VLOOKUP(B556,SAOM!B$2:M1813,12,0)</f>
        <v>(33) 3621-2187</v>
      </c>
      <c r="V556" s="12"/>
      <c r="W556" s="8"/>
      <c r="X556" s="39"/>
      <c r="Y556" s="41"/>
      <c r="Z556" s="105" t="s">
        <v>4885</v>
      </c>
      <c r="AA556" s="42">
        <v>41086</v>
      </c>
      <c r="AB556" s="8"/>
      <c r="AC556" s="50" t="s">
        <v>4902</v>
      </c>
    </row>
    <row r="557" spans="1:29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10"/>
        <v>41132</v>
      </c>
      <c r="F557" s="47">
        <v>41086</v>
      </c>
      <c r="G557" s="44" t="s">
        <v>766</v>
      </c>
      <c r="H557" s="7" t="s">
        <v>501</v>
      </c>
      <c r="I557" s="7" t="s">
        <v>508</v>
      </c>
      <c r="J557" s="8" t="s">
        <v>4221</v>
      </c>
      <c r="K557" s="8" t="s">
        <v>4421</v>
      </c>
      <c r="L557" s="8" t="s">
        <v>4422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>
        <f>VLOOKUP(B557,SAOM!B$2:L2234,11,0)</f>
        <v>39860000</v>
      </c>
      <c r="T557" s="33"/>
      <c r="U557" s="8" t="str">
        <f>VLOOKUP(B557,SAOM!B$2:M1814,12,0)</f>
        <v>(33) 3621-2187</v>
      </c>
      <c r="V557" s="12"/>
      <c r="W557" s="8"/>
      <c r="X557" s="39"/>
      <c r="Y557" s="41"/>
      <c r="Z557" s="105" t="s">
        <v>4886</v>
      </c>
      <c r="AA557" s="42">
        <v>41086</v>
      </c>
      <c r="AB557" s="8"/>
      <c r="AC557" s="50" t="s">
        <v>4902</v>
      </c>
    </row>
    <row r="558" spans="1:29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10"/>
        <v>41132</v>
      </c>
      <c r="F558" s="47">
        <v>41086</v>
      </c>
      <c r="G558" s="44" t="s">
        <v>766</v>
      </c>
      <c r="H558" s="7" t="s">
        <v>501</v>
      </c>
      <c r="I558" s="7" t="s">
        <v>508</v>
      </c>
      <c r="J558" s="8" t="s">
        <v>4221</v>
      </c>
      <c r="K558" s="8" t="s">
        <v>4421</v>
      </c>
      <c r="L558" s="8" t="s">
        <v>4422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>
        <f>VLOOKUP(B558,SAOM!B$2:L2235,11,0)</f>
        <v>39860000</v>
      </c>
      <c r="T558" s="33"/>
      <c r="U558" s="8" t="str">
        <f>VLOOKUP(B558,SAOM!B$2:M1815,12,0)</f>
        <v>(33) 3621-2187</v>
      </c>
      <c r="V558" s="12"/>
      <c r="W558" s="8"/>
      <c r="X558" s="39"/>
      <c r="Y558" s="41"/>
      <c r="Z558" s="105" t="s">
        <v>4893</v>
      </c>
      <c r="AA558" s="42">
        <v>41086</v>
      </c>
      <c r="AB558" s="8"/>
      <c r="AC558" s="50" t="s">
        <v>4902</v>
      </c>
    </row>
    <row r="559" spans="1:29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10"/>
        <v>41132</v>
      </c>
      <c r="F559" s="47" t="s">
        <v>503</v>
      </c>
      <c r="G559" s="44" t="s">
        <v>754</v>
      </c>
      <c r="H559" s="7" t="s">
        <v>501</v>
      </c>
      <c r="I559" s="7" t="s">
        <v>501</v>
      </c>
      <c r="J559" s="8" t="s">
        <v>4221</v>
      </c>
      <c r="K559" s="8" t="s">
        <v>4421</v>
      </c>
      <c r="L559" s="8" t="s">
        <v>4422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>
        <f>VLOOKUP(B559,SAOM!B$2:L2236,11,0)</f>
        <v>39860000</v>
      </c>
      <c r="T559" s="33"/>
      <c r="U559" s="8" t="str">
        <f>VLOOKUP(B559,SAOM!B$2:M1816,12,0)</f>
        <v>(33) 3621-2187</v>
      </c>
      <c r="V559" s="12"/>
      <c r="W559" s="8"/>
      <c r="X559" s="39"/>
      <c r="Y559" s="41"/>
      <c r="Z559" s="105"/>
      <c r="AA559" s="42"/>
      <c r="AB559" s="8"/>
      <c r="AC559" s="50" t="s">
        <v>4902</v>
      </c>
    </row>
    <row r="560" spans="1:29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10"/>
        <v>41132</v>
      </c>
      <c r="F560" s="47" t="s">
        <v>503</v>
      </c>
      <c r="G560" s="44" t="s">
        <v>754</v>
      </c>
      <c r="H560" s="7" t="s">
        <v>501</v>
      </c>
      <c r="I560" s="7" t="s">
        <v>501</v>
      </c>
      <c r="J560" s="8" t="s">
        <v>4221</v>
      </c>
      <c r="K560" s="8" t="s">
        <v>4421</v>
      </c>
      <c r="L560" s="8" t="s">
        <v>4422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>
        <f>VLOOKUP(B560,SAOM!B$2:L2237,11,0)</f>
        <v>39860000</v>
      </c>
      <c r="T560" s="33"/>
      <c r="U560" s="8" t="str">
        <f>VLOOKUP(B560,SAOM!B$2:M1817,12,0)</f>
        <v>(33) 3621-2187</v>
      </c>
      <c r="V560" s="12"/>
      <c r="W560" s="8"/>
      <c r="X560" s="39"/>
      <c r="Y560" s="41"/>
      <c r="Z560" s="105"/>
      <c r="AA560" s="42"/>
      <c r="AB560" s="8"/>
      <c r="AC560" s="50" t="s">
        <v>4902</v>
      </c>
    </row>
    <row r="561" spans="1:29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10"/>
        <v>41132</v>
      </c>
      <c r="F561" s="47" t="s">
        <v>503</v>
      </c>
      <c r="G561" s="44" t="s">
        <v>754</v>
      </c>
      <c r="H561" s="7" t="s">
        <v>501</v>
      </c>
      <c r="I561" s="7" t="s">
        <v>501</v>
      </c>
      <c r="J561" s="8" t="s">
        <v>4221</v>
      </c>
      <c r="K561" s="8" t="s">
        <v>4421</v>
      </c>
      <c r="L561" s="8" t="s">
        <v>4422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>
        <f>VLOOKUP(B561,SAOM!B$2:L2238,11,0)</f>
        <v>39860000</v>
      </c>
      <c r="T561" s="33"/>
      <c r="U561" s="8" t="str">
        <f>VLOOKUP(B561,SAOM!B$2:M1818,12,0)</f>
        <v>(33) 3621-2187</v>
      </c>
      <c r="V561" s="12"/>
      <c r="W561" s="8"/>
      <c r="X561" s="39"/>
      <c r="Y561" s="41"/>
      <c r="Z561" s="105"/>
      <c r="AA561" s="42"/>
      <c r="AB561" s="8"/>
      <c r="AC561" s="50" t="s">
        <v>4902</v>
      </c>
    </row>
    <row r="562" spans="1:29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10"/>
        <v>41132</v>
      </c>
      <c r="F562" s="47">
        <v>41088</v>
      </c>
      <c r="G562" s="44" t="s">
        <v>766</v>
      </c>
      <c r="H562" s="7" t="s">
        <v>501</v>
      </c>
      <c r="I562" s="7" t="s">
        <v>501</v>
      </c>
      <c r="J562" s="8" t="s">
        <v>4221</v>
      </c>
      <c r="K562" s="8" t="s">
        <v>4421</v>
      </c>
      <c r="L562" s="8" t="s">
        <v>4422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>
        <f>VLOOKUP(B562,SAOM!B$2:L2239,11,0)</f>
        <v>39860000</v>
      </c>
      <c r="T562" s="33"/>
      <c r="U562" s="8" t="str">
        <f>VLOOKUP(B562,SAOM!B$2:M1819,12,0)</f>
        <v>(33) 3621-2187</v>
      </c>
      <c r="V562" s="12"/>
      <c r="W562" s="8"/>
      <c r="X562" s="39"/>
      <c r="Y562" s="41"/>
      <c r="Z562" s="105" t="s">
        <v>5630</v>
      </c>
      <c r="AA562" s="42">
        <v>41088</v>
      </c>
      <c r="AB562" s="8"/>
      <c r="AC562" s="50" t="s">
        <v>4902</v>
      </c>
    </row>
    <row r="563" spans="1:29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10"/>
        <v>41131</v>
      </c>
      <c r="F563" s="47" t="s">
        <v>503</v>
      </c>
      <c r="G563" s="44" t="s">
        <v>754</v>
      </c>
      <c r="H563" s="7" t="s">
        <v>501</v>
      </c>
      <c r="I563" s="7" t="s">
        <v>501</v>
      </c>
      <c r="J563" s="8" t="s">
        <v>175</v>
      </c>
      <c r="K563" s="8" t="s">
        <v>4210</v>
      </c>
      <c r="L563" s="8" t="s">
        <v>4211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>
        <f>VLOOKUP(B563,SAOM!B$2:L2240,11,0)</f>
        <v>39800000</v>
      </c>
      <c r="T563" s="33"/>
      <c r="U563" s="8" t="str">
        <f>VLOOKUP(B563,SAOM!B$2:M1820,12,0)</f>
        <v>(33) 3529-2328</v>
      </c>
      <c r="V563" s="12"/>
      <c r="W563" s="8"/>
      <c r="X563" s="39"/>
      <c r="Y563" s="41"/>
      <c r="Z563" s="105"/>
      <c r="AA563" s="42"/>
      <c r="AB563" s="8"/>
      <c r="AC563" s="50" t="s">
        <v>4902</v>
      </c>
    </row>
    <row r="564" spans="1:29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10"/>
        <v>41131</v>
      </c>
      <c r="F564" s="47" t="s">
        <v>503</v>
      </c>
      <c r="G564" s="44" t="s">
        <v>754</v>
      </c>
      <c r="H564" s="7" t="s">
        <v>501</v>
      </c>
      <c r="I564" s="7" t="s">
        <v>501</v>
      </c>
      <c r="J564" s="8" t="s">
        <v>175</v>
      </c>
      <c r="K564" s="8" t="s">
        <v>4210</v>
      </c>
      <c r="L564" s="8" t="s">
        <v>4211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>
        <f>VLOOKUP(B564,SAOM!B$2:L2242,11,0)</f>
        <v>39800000</v>
      </c>
      <c r="T564" s="33"/>
      <c r="U564" s="8" t="str">
        <f>VLOOKUP(B564,SAOM!B$2:M1822,12,0)</f>
        <v>(33) 3529-2338</v>
      </c>
      <c r="V564" s="12"/>
      <c r="W564" s="8"/>
      <c r="X564" s="39"/>
      <c r="Y564" s="41"/>
      <c r="Z564" s="105"/>
      <c r="AA564" s="42"/>
      <c r="AB564" s="8"/>
      <c r="AC564" s="50" t="s">
        <v>4902</v>
      </c>
    </row>
    <row r="565" spans="1:29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10"/>
        <v>41131</v>
      </c>
      <c r="F565" s="47" t="s">
        <v>503</v>
      </c>
      <c r="G565" s="44" t="s">
        <v>754</v>
      </c>
      <c r="H565" s="7" t="s">
        <v>501</v>
      </c>
      <c r="I565" s="7" t="s">
        <v>501</v>
      </c>
      <c r="J565" s="8" t="s">
        <v>4222</v>
      </c>
      <c r="K565" s="8" t="s">
        <v>4423</v>
      </c>
      <c r="L565" s="8" t="s">
        <v>4424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>
        <f>VLOOKUP(B565,SAOM!B$2:L2243,11,0)</f>
        <v>39695000</v>
      </c>
      <c r="T565" s="33"/>
      <c r="U565" s="8" t="str">
        <f>VLOOKUP(B565,SAOM!B$2:M1823,12,0)</f>
        <v>(33) 3514-8013</v>
      </c>
      <c r="V565" s="12"/>
      <c r="W565" s="8"/>
      <c r="X565" s="39"/>
      <c r="Y565" s="41"/>
      <c r="Z565" s="105"/>
      <c r="AA565" s="42"/>
      <c r="AB565" s="8"/>
      <c r="AC565" s="50" t="s">
        <v>4902</v>
      </c>
    </row>
    <row r="566" spans="1:29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10"/>
        <v>41131</v>
      </c>
      <c r="F566" s="47" t="s">
        <v>503</v>
      </c>
      <c r="G566" s="44" t="s">
        <v>754</v>
      </c>
      <c r="H566" s="7" t="s">
        <v>501</v>
      </c>
      <c r="I566" s="7" t="s">
        <v>501</v>
      </c>
      <c r="J566" s="8" t="s">
        <v>2126</v>
      </c>
      <c r="K566" s="8" t="s">
        <v>4425</v>
      </c>
      <c r="L566" s="8" t="s">
        <v>4426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>
        <f>VLOOKUP(B566,SAOM!B$2:L2244,11,0)</f>
        <v>39685000</v>
      </c>
      <c r="T566" s="33"/>
      <c r="U566" s="8" t="str">
        <f>VLOOKUP(B566,SAOM!B$2:M1824,12,0)</f>
        <v>33 3516-9003</v>
      </c>
      <c r="V566" s="12"/>
      <c r="W566" s="8"/>
      <c r="X566" s="39"/>
      <c r="Y566" s="41"/>
      <c r="Z566" s="105"/>
      <c r="AA566" s="42"/>
      <c r="AB566" s="8"/>
      <c r="AC566" s="50" t="s">
        <v>4902</v>
      </c>
    </row>
    <row r="567" spans="1:29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10"/>
        <v>41131</v>
      </c>
      <c r="F567" s="47">
        <v>41086</v>
      </c>
      <c r="G567" s="44" t="s">
        <v>754</v>
      </c>
      <c r="H567" s="7" t="s">
        <v>501</v>
      </c>
      <c r="I567" s="7" t="s">
        <v>508</v>
      </c>
      <c r="J567" s="8" t="s">
        <v>175</v>
      </c>
      <c r="K567" s="8" t="s">
        <v>4210</v>
      </c>
      <c r="L567" s="8" t="s">
        <v>4211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>
        <f>VLOOKUP(B567,SAOM!B$2:L2245,11,0)</f>
        <v>39800000</v>
      </c>
      <c r="T567" s="33"/>
      <c r="U567" s="8" t="str">
        <f>VLOOKUP(B567,SAOM!B$2:M1825,12,0)</f>
        <v>(33) 3529-2347</v>
      </c>
      <c r="V567" s="12"/>
      <c r="W567" s="8"/>
      <c r="X567" s="39"/>
      <c r="Y567" s="41"/>
      <c r="Z567" s="105" t="s">
        <v>5034</v>
      </c>
      <c r="AA567" s="42">
        <v>41092</v>
      </c>
      <c r="AB567" s="8"/>
      <c r="AC567" s="50" t="s">
        <v>4902</v>
      </c>
    </row>
    <row r="568" spans="1:29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10"/>
        <v>41131</v>
      </c>
      <c r="F568" s="47">
        <v>41086</v>
      </c>
      <c r="G568" s="44" t="s">
        <v>766</v>
      </c>
      <c r="H568" s="7" t="s">
        <v>501</v>
      </c>
      <c r="I568" s="7" t="s">
        <v>508</v>
      </c>
      <c r="J568" s="8" t="s">
        <v>175</v>
      </c>
      <c r="K568" s="8" t="s">
        <v>4210</v>
      </c>
      <c r="L568" s="8" t="s">
        <v>4211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>
        <f>VLOOKUP(B568,SAOM!B$2:L2246,11,0)</f>
        <v>39800000</v>
      </c>
      <c r="T568" s="33"/>
      <c r="U568" s="8" t="str">
        <f>VLOOKUP(B568,SAOM!B$2:M1826,12,0)</f>
        <v>(33) 3512-0002</v>
      </c>
      <c r="V568" s="12"/>
      <c r="W568" s="8"/>
      <c r="X568" s="39"/>
      <c r="Y568" s="41"/>
      <c r="Z568" s="105" t="s">
        <v>4895</v>
      </c>
      <c r="AA568" s="42">
        <v>41086</v>
      </c>
      <c r="AB568" s="8"/>
      <c r="AC568" s="50" t="s">
        <v>4902</v>
      </c>
    </row>
    <row r="569" spans="1:29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10"/>
        <v>41126</v>
      </c>
      <c r="F569" s="47" t="s">
        <v>503</v>
      </c>
      <c r="G569" s="44" t="s">
        <v>754</v>
      </c>
      <c r="H569" s="7" t="s">
        <v>501</v>
      </c>
      <c r="I569" s="7" t="s">
        <v>501</v>
      </c>
      <c r="J569" s="8" t="s">
        <v>4143</v>
      </c>
      <c r="K569" s="8" t="s">
        <v>4427</v>
      </c>
      <c r="L569" s="8" t="s">
        <v>4428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>
        <f>VLOOKUP(B569,SAOM!B$2:L2247,11,0)</f>
        <v>38770000</v>
      </c>
      <c r="T569" s="33"/>
      <c r="U569" s="8" t="str">
        <f>VLOOKUP(B569,SAOM!B$2:M1827,12,0)</f>
        <v>(38) 3561-1850</v>
      </c>
      <c r="V569" s="12"/>
      <c r="W569" s="8"/>
      <c r="X569" s="39"/>
      <c r="Y569" s="41"/>
      <c r="Z569" s="105"/>
      <c r="AA569" s="42"/>
      <c r="AB569" s="8"/>
      <c r="AC569" s="50" t="s">
        <v>4902</v>
      </c>
    </row>
    <row r="570" spans="1:29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10"/>
        <v>41131</v>
      </c>
      <c r="F570" s="47">
        <v>41086</v>
      </c>
      <c r="G570" s="44" t="s">
        <v>766</v>
      </c>
      <c r="H570" s="7" t="s">
        <v>501</v>
      </c>
      <c r="I570" s="7" t="s">
        <v>508</v>
      </c>
      <c r="J570" s="8" t="s">
        <v>175</v>
      </c>
      <c r="K570" s="8" t="s">
        <v>4210</v>
      </c>
      <c r="L570" s="8" t="s">
        <v>4211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>
        <f>VLOOKUP(B570,SAOM!B$2:L2248,11,0)</f>
        <v>39800000</v>
      </c>
      <c r="T570" s="33"/>
      <c r="U570" s="8" t="str">
        <f>VLOOKUP(B570,SAOM!B$2:M1828,12,0)</f>
        <v>(33) 3523-6338</v>
      </c>
      <c r="V570" s="12"/>
      <c r="W570" s="8"/>
      <c r="X570" s="39"/>
      <c r="Y570" s="41"/>
      <c r="Z570" s="105" t="s">
        <v>4896</v>
      </c>
      <c r="AA570" s="42">
        <v>41086</v>
      </c>
      <c r="AB570" s="8"/>
      <c r="AC570" s="50" t="s">
        <v>4902</v>
      </c>
    </row>
    <row r="571" spans="1:29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10"/>
        <v>41131</v>
      </c>
      <c r="F571" s="47" t="s">
        <v>503</v>
      </c>
      <c r="G571" s="44" t="s">
        <v>754</v>
      </c>
      <c r="H571" s="7" t="s">
        <v>501</v>
      </c>
      <c r="I571" s="7" t="s">
        <v>501</v>
      </c>
      <c r="J571" s="8" t="s">
        <v>175</v>
      </c>
      <c r="K571" s="8" t="s">
        <v>4210</v>
      </c>
      <c r="L571" s="8" t="s">
        <v>4211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>
        <f>VLOOKUP(B571,SAOM!B$2:L2249,11,0)</f>
        <v>39800000</v>
      </c>
      <c r="T571" s="33"/>
      <c r="U571" s="8" t="str">
        <f>VLOOKUP(B571,SAOM!B$2:M1829,12,0)</f>
        <v>(33) 3529-2987</v>
      </c>
      <c r="V571" s="12"/>
      <c r="W571" s="8"/>
      <c r="X571" s="39"/>
      <c r="Y571" s="41"/>
      <c r="Z571" s="105"/>
      <c r="AA571" s="42"/>
      <c r="AB571" s="8"/>
      <c r="AC571" s="50" t="s">
        <v>4902</v>
      </c>
    </row>
    <row r="572" spans="1:29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10"/>
        <v>41131</v>
      </c>
      <c r="F572" s="47" t="s">
        <v>503</v>
      </c>
      <c r="G572" s="44" t="s">
        <v>754</v>
      </c>
      <c r="H572" s="7" t="s">
        <v>501</v>
      </c>
      <c r="I572" s="7" t="s">
        <v>501</v>
      </c>
      <c r="J572" s="8" t="s">
        <v>175</v>
      </c>
      <c r="K572" s="8" t="s">
        <v>4210</v>
      </c>
      <c r="L572" s="8" t="s">
        <v>4211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>
        <f>VLOOKUP(B572,SAOM!B$2:L2250,11,0)</f>
        <v>39800000</v>
      </c>
      <c r="T572" s="33"/>
      <c r="U572" s="8" t="str">
        <f>VLOOKUP(B572,SAOM!B$2:M1830,12,0)</f>
        <v>(33) 3529-2347</v>
      </c>
      <c r="V572" s="12"/>
      <c r="W572" s="8"/>
      <c r="X572" s="39"/>
      <c r="Y572" s="41"/>
      <c r="Z572" s="105"/>
      <c r="AA572" s="42"/>
      <c r="AB572" s="8"/>
      <c r="AC572" s="50" t="s">
        <v>4902</v>
      </c>
    </row>
    <row r="573" spans="1:29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10"/>
        <v>41131</v>
      </c>
      <c r="F573" s="47" t="s">
        <v>503</v>
      </c>
      <c r="G573" s="44" t="s">
        <v>754</v>
      </c>
      <c r="H573" s="7" t="s">
        <v>501</v>
      </c>
      <c r="I573" s="7" t="s">
        <v>501</v>
      </c>
      <c r="J573" s="8" t="s">
        <v>175</v>
      </c>
      <c r="K573" s="8" t="s">
        <v>4210</v>
      </c>
      <c r="L573" s="8" t="s">
        <v>4211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>
        <f>VLOOKUP(B573,SAOM!B$2:L2251,11,0)</f>
        <v>39800000</v>
      </c>
      <c r="T573" s="33"/>
      <c r="U573" s="8" t="str">
        <f>VLOOKUP(B573,SAOM!B$2:M1831,12,0)</f>
        <v>(33) 3529-2336</v>
      </c>
      <c r="V573" s="12"/>
      <c r="W573" s="8"/>
      <c r="X573" s="39"/>
      <c r="Y573" s="41"/>
      <c r="Z573" s="105"/>
      <c r="AA573" s="42"/>
      <c r="AB573" s="8"/>
      <c r="AC573" s="50" t="s">
        <v>4902</v>
      </c>
    </row>
    <row r="574" spans="1:29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10"/>
        <v>41131</v>
      </c>
      <c r="F574" s="47">
        <v>41086</v>
      </c>
      <c r="G574" s="44" t="s">
        <v>766</v>
      </c>
      <c r="H574" s="7" t="s">
        <v>501</v>
      </c>
      <c r="I574" s="7" t="s">
        <v>508</v>
      </c>
      <c r="J574" s="8" t="s">
        <v>175</v>
      </c>
      <c r="K574" s="8" t="s">
        <v>4210</v>
      </c>
      <c r="L574" s="8" t="s">
        <v>4211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>
        <f>VLOOKUP(B574,SAOM!B$2:L2252,11,0)</f>
        <v>39800000</v>
      </c>
      <c r="T574" s="33"/>
      <c r="U574" s="8" t="str">
        <f>VLOOKUP(B574,SAOM!B$2:M1832,12,0)</f>
        <v>(33) 3536-2480</v>
      </c>
      <c r="V574" s="12"/>
      <c r="W574" s="8"/>
      <c r="X574" s="39"/>
      <c r="Y574" s="41"/>
      <c r="Z574" s="105" t="s">
        <v>4897</v>
      </c>
      <c r="AA574" s="42">
        <v>41086</v>
      </c>
      <c r="AB574" s="8"/>
      <c r="AC574" s="50" t="s">
        <v>4902</v>
      </c>
    </row>
    <row r="575" spans="1:29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10"/>
        <v>41133</v>
      </c>
      <c r="F575" s="47">
        <v>41086</v>
      </c>
      <c r="G575" s="44" t="s">
        <v>766</v>
      </c>
      <c r="H575" s="7" t="s">
        <v>501</v>
      </c>
      <c r="I575" s="7" t="s">
        <v>508</v>
      </c>
      <c r="J575" s="8" t="s">
        <v>4120</v>
      </c>
      <c r="K575" s="8" t="s">
        <v>4204</v>
      </c>
      <c r="L575" s="8" t="s">
        <v>4205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>
        <f>VLOOKUP(B575,SAOM!B$2:L2253,11,0)</f>
        <v>39740000</v>
      </c>
      <c r="T575" s="33"/>
      <c r="U575" s="8" t="str">
        <f>VLOOKUP(B575,SAOM!B$2:M1833,12,0)</f>
        <v>(33) 3421-2847</v>
      </c>
      <c r="V575" s="12"/>
      <c r="W575" s="8"/>
      <c r="X575" s="39"/>
      <c r="Y575" s="41"/>
      <c r="Z575" s="105" t="s">
        <v>4898</v>
      </c>
      <c r="AA575" s="42">
        <v>41086</v>
      </c>
      <c r="AB575" s="8"/>
      <c r="AC575" s="50" t="s">
        <v>4902</v>
      </c>
    </row>
    <row r="576" spans="1:29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10"/>
        <v>41133</v>
      </c>
      <c r="F576" s="47">
        <v>41086</v>
      </c>
      <c r="G576" s="44" t="s">
        <v>766</v>
      </c>
      <c r="H576" s="7" t="s">
        <v>501</v>
      </c>
      <c r="I576" s="7" t="s">
        <v>508</v>
      </c>
      <c r="J576" s="8" t="s">
        <v>4120</v>
      </c>
      <c r="K576" s="8" t="s">
        <v>4204</v>
      </c>
      <c r="L576" s="8" t="s">
        <v>4205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>
        <f>VLOOKUP(B576,SAOM!B$2:L2254,11,0)</f>
        <v>39740000</v>
      </c>
      <c r="T576" s="33"/>
      <c r="U576" s="8" t="str">
        <f>VLOOKUP(B576,SAOM!B$2:M1834,12,0)</f>
        <v>(33) 3421-2847</v>
      </c>
      <c r="V576" s="12"/>
      <c r="W576" s="8"/>
      <c r="X576" s="39"/>
      <c r="Y576" s="41"/>
      <c r="Z576" s="105" t="s">
        <v>4899</v>
      </c>
      <c r="AA576" s="42">
        <v>41086</v>
      </c>
      <c r="AB576" s="8"/>
      <c r="AC576" s="50" t="s">
        <v>4902</v>
      </c>
    </row>
    <row r="577" spans="1:29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10"/>
        <v>41133</v>
      </c>
      <c r="F577" s="47">
        <v>41086</v>
      </c>
      <c r="G577" s="44" t="s">
        <v>766</v>
      </c>
      <c r="H577" s="7" t="s">
        <v>501</v>
      </c>
      <c r="I577" s="7" t="s">
        <v>508</v>
      </c>
      <c r="J577" s="8" t="s">
        <v>4120</v>
      </c>
      <c r="K577" s="8" t="s">
        <v>4204</v>
      </c>
      <c r="L577" s="8" t="s">
        <v>4205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>
        <f>VLOOKUP(B577,SAOM!B$2:L2255,11,0)</f>
        <v>39740000</v>
      </c>
      <c r="T577" s="33"/>
      <c r="U577" s="8" t="str">
        <f>VLOOKUP(B577,SAOM!B$2:M1835,12,0)</f>
        <v>(33) 3421-2847</v>
      </c>
      <c r="V577" s="12"/>
      <c r="W577" s="8"/>
      <c r="X577" s="39"/>
      <c r="Y577" s="41"/>
      <c r="Z577" s="105" t="s">
        <v>4900</v>
      </c>
      <c r="AA577" s="42">
        <v>41086</v>
      </c>
      <c r="AB577" s="8"/>
      <c r="AC577" s="50" t="s">
        <v>4902</v>
      </c>
    </row>
    <row r="578" spans="1:29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10"/>
        <v>41133</v>
      </c>
      <c r="F578" s="47" t="s">
        <v>503</v>
      </c>
      <c r="G578" s="44" t="s">
        <v>754</v>
      </c>
      <c r="H578" s="7" t="s">
        <v>501</v>
      </c>
      <c r="I578" s="7" t="s">
        <v>501</v>
      </c>
      <c r="J578" s="8" t="s">
        <v>4223</v>
      </c>
      <c r="K578" s="8" t="s">
        <v>4429</v>
      </c>
      <c r="L578" s="8" t="s">
        <v>4430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>
        <f>VLOOKUP(B578,SAOM!B$2:L2256,11,0)</f>
        <v>35894000</v>
      </c>
      <c r="T578" s="33"/>
      <c r="U578" s="8" t="str">
        <f>VLOOKUP(B578,SAOM!B$2:M1836,12,0)</f>
        <v>(33) 3426-1379</v>
      </c>
      <c r="V578" s="12"/>
      <c r="W578" s="8"/>
      <c r="X578" s="39"/>
      <c r="Y578" s="41"/>
      <c r="Z578" s="105"/>
      <c r="AA578" s="42"/>
      <c r="AB578" s="8"/>
      <c r="AC578" s="50" t="s">
        <v>4902</v>
      </c>
    </row>
    <row r="579" spans="1:29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10"/>
        <v>41133</v>
      </c>
      <c r="F579" s="47" t="s">
        <v>503</v>
      </c>
      <c r="G579" s="44" t="s">
        <v>754</v>
      </c>
      <c r="H579" s="7" t="s">
        <v>501</v>
      </c>
      <c r="I579" s="7" t="s">
        <v>501</v>
      </c>
      <c r="J579" s="8" t="s">
        <v>2452</v>
      </c>
      <c r="K579" s="8" t="s">
        <v>2423</v>
      </c>
      <c r="L579" s="8" t="s">
        <v>2424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>
        <f>VLOOKUP(B579,SAOM!B$2:L2257,11,0)</f>
        <v>35970000</v>
      </c>
      <c r="T579" s="33"/>
      <c r="U579" s="8" t="str">
        <f>VLOOKUP(B579,SAOM!B$2:M1837,12,0)</f>
        <v>(31) 3837-1106</v>
      </c>
      <c r="V579" s="12"/>
      <c r="W579" s="8"/>
      <c r="X579" s="39"/>
      <c r="Y579" s="41"/>
      <c r="Z579" s="105"/>
      <c r="AA579" s="42"/>
      <c r="AB579" s="8"/>
      <c r="AC579" s="50" t="s">
        <v>4902</v>
      </c>
    </row>
    <row r="580" spans="1:29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10"/>
        <v>41133</v>
      </c>
      <c r="F580" s="47">
        <v>41086</v>
      </c>
      <c r="G580" s="44" t="s">
        <v>766</v>
      </c>
      <c r="H580" s="7" t="s">
        <v>501</v>
      </c>
      <c r="I580" s="7" t="s">
        <v>508</v>
      </c>
      <c r="J580" s="8" t="s">
        <v>2452</v>
      </c>
      <c r="K580" s="8" t="s">
        <v>2423</v>
      </c>
      <c r="L580" s="8" t="s">
        <v>2424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>
        <f>VLOOKUP(B580,SAOM!B$2:L2258,11,0)</f>
        <v>35970000</v>
      </c>
      <c r="T580" s="33"/>
      <c r="U580" s="8" t="str">
        <f>VLOOKUP(B580,SAOM!B$2:M1838,12,0)</f>
        <v>(31) 3837-2616</v>
      </c>
      <c r="V580" s="12"/>
      <c r="W580" s="8"/>
      <c r="X580" s="39"/>
      <c r="Y580" s="41"/>
      <c r="Z580" s="105" t="s">
        <v>4901</v>
      </c>
      <c r="AA580" s="42">
        <v>41086</v>
      </c>
      <c r="AB580" s="8"/>
      <c r="AC580" s="50" t="s">
        <v>4902</v>
      </c>
    </row>
    <row r="581" spans="1:29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10"/>
        <v>41132</v>
      </c>
      <c r="F581" s="47">
        <v>41086</v>
      </c>
      <c r="G581" s="44" t="s">
        <v>766</v>
      </c>
      <c r="H581" s="7" t="s">
        <v>501</v>
      </c>
      <c r="I581" s="7" t="s">
        <v>508</v>
      </c>
      <c r="J581" s="8" t="s">
        <v>4221</v>
      </c>
      <c r="K581" s="8" t="s">
        <v>4421</v>
      </c>
      <c r="L581" s="8" t="s">
        <v>4422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>
        <f>VLOOKUP(B581,SAOM!B$2:L2259,11,0)</f>
        <v>39860000</v>
      </c>
      <c r="T581" s="33"/>
      <c r="U581" s="8" t="str">
        <f>VLOOKUP(B581,SAOM!B$2:M1839,12,0)</f>
        <v>(33) 3621-2187</v>
      </c>
      <c r="V581" s="12"/>
      <c r="W581" s="8"/>
      <c r="X581" s="39"/>
      <c r="Y581" s="41"/>
      <c r="Z581" s="105" t="s">
        <v>4887</v>
      </c>
      <c r="AA581" s="42">
        <v>41086</v>
      </c>
      <c r="AB581" s="8"/>
      <c r="AC581" s="50" t="s">
        <v>4902</v>
      </c>
    </row>
    <row r="582" spans="1:29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10"/>
        <v>41133</v>
      </c>
      <c r="F582" s="47" t="s">
        <v>503</v>
      </c>
      <c r="G582" s="44" t="s">
        <v>754</v>
      </c>
      <c r="H582" s="7" t="s">
        <v>501</v>
      </c>
      <c r="I582" s="7" t="s">
        <v>501</v>
      </c>
      <c r="J582" s="8" t="s">
        <v>4224</v>
      </c>
      <c r="K582" s="8" t="s">
        <v>4431</v>
      </c>
      <c r="L582" s="8" t="s">
        <v>4432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>
        <f>VLOOKUP(B582,SAOM!B$2:L2260,11,0)</f>
        <v>35800000</v>
      </c>
      <c r="T582" s="33"/>
      <c r="U582" s="8" t="str">
        <f>VLOOKUP(B582,SAOM!B$2:M1840,12,0)</f>
        <v>(31) 3863-1512</v>
      </c>
      <c r="V582" s="12"/>
      <c r="W582" s="8"/>
      <c r="X582" s="39"/>
      <c r="Y582" s="41"/>
      <c r="Z582" s="105"/>
      <c r="AA582" s="42"/>
      <c r="AB582" s="8"/>
      <c r="AC582" s="50" t="s">
        <v>4902</v>
      </c>
    </row>
    <row r="583" spans="1:29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11">D583+15</f>
        <v>41133</v>
      </c>
      <c r="F583" s="47">
        <v>41086</v>
      </c>
      <c r="G583" s="44" t="s">
        <v>766</v>
      </c>
      <c r="H583" s="7" t="s">
        <v>501</v>
      </c>
      <c r="I583" s="7" t="s">
        <v>508</v>
      </c>
      <c r="J583" s="8" t="s">
        <v>181</v>
      </c>
      <c r="K583" s="8" t="s">
        <v>4433</v>
      </c>
      <c r="L583" s="8" t="s">
        <v>4434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35938-000</v>
      </c>
      <c r="T583" s="33"/>
      <c r="U583" s="8" t="str">
        <f>VLOOKUP(B583,SAOM!B$2:M1841,12,0)</f>
        <v>(31) 3853-1340</v>
      </c>
      <c r="V583" s="12"/>
      <c r="W583" s="8"/>
      <c r="X583" s="39"/>
      <c r="Y583" s="41"/>
      <c r="Z583" s="105" t="s">
        <v>4888</v>
      </c>
      <c r="AA583" s="42">
        <v>41086</v>
      </c>
      <c r="AB583" s="8"/>
      <c r="AC583" s="50" t="s">
        <v>4902</v>
      </c>
    </row>
    <row r="584" spans="1:29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11"/>
        <v>41133</v>
      </c>
      <c r="F584" s="47" t="s">
        <v>503</v>
      </c>
      <c r="G584" s="44" t="s">
        <v>754</v>
      </c>
      <c r="H584" s="7" t="s">
        <v>501</v>
      </c>
      <c r="I584" s="7" t="s">
        <v>501</v>
      </c>
      <c r="J584" s="8" t="s">
        <v>2452</v>
      </c>
      <c r="K584" s="8" t="s">
        <v>4435</v>
      </c>
      <c r="L584" s="8" t="s">
        <v>4436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>
        <f>VLOOKUP(B584,SAOM!B$2:L2262,11,0)</f>
        <v>35970000</v>
      </c>
      <c r="T584" s="33"/>
      <c r="U584" s="8" t="str">
        <f>VLOOKUP(B584,SAOM!B$2:M1842,12,0)</f>
        <v>(31) 3837-3463</v>
      </c>
      <c r="V584" s="12"/>
      <c r="W584" s="8"/>
      <c r="X584" s="39"/>
      <c r="Y584" s="41"/>
      <c r="Z584" s="105"/>
      <c r="AA584" s="42"/>
      <c r="AB584" s="8"/>
      <c r="AC584" s="50" t="s">
        <v>4902</v>
      </c>
    </row>
    <row r="585" spans="1:29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11"/>
        <v>41132</v>
      </c>
      <c r="F585" s="47">
        <v>41086</v>
      </c>
      <c r="G585" s="44" t="s">
        <v>766</v>
      </c>
      <c r="H585" s="7" t="s">
        <v>501</v>
      </c>
      <c r="I585" s="7" t="s">
        <v>508</v>
      </c>
      <c r="J585" s="8" t="s">
        <v>4221</v>
      </c>
      <c r="K585" s="8" t="s">
        <v>4421</v>
      </c>
      <c r="L585" s="8" t="s">
        <v>4422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>
        <f>VLOOKUP(B585,SAOM!B$2:L2263,11,0)</f>
        <v>39860000</v>
      </c>
      <c r="T585" s="33"/>
      <c r="U585" s="8" t="str">
        <f>VLOOKUP(B585,SAOM!B$2:M1843,12,0)</f>
        <v>(33) 3621-2187</v>
      </c>
      <c r="V585" s="12"/>
      <c r="W585" s="8"/>
      <c r="X585" s="39"/>
      <c r="Y585" s="41"/>
      <c r="Z585" s="105" t="s">
        <v>4889</v>
      </c>
      <c r="AA585" s="42">
        <v>41086</v>
      </c>
      <c r="AB585" s="8"/>
      <c r="AC585" s="50" t="s">
        <v>4902</v>
      </c>
    </row>
    <row r="586" spans="1:29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11"/>
        <v>41133</v>
      </c>
      <c r="F586" s="47">
        <v>41086</v>
      </c>
      <c r="G586" s="44" t="s">
        <v>766</v>
      </c>
      <c r="H586" s="7" t="s">
        <v>501</v>
      </c>
      <c r="I586" s="7" t="s">
        <v>508</v>
      </c>
      <c r="J586" s="8" t="s">
        <v>2452</v>
      </c>
      <c r="K586" s="8" t="s">
        <v>4435</v>
      </c>
      <c r="L586" s="8" t="s">
        <v>4436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>
        <f>VLOOKUP(B586,SAOM!B$2:L2264,11,0)</f>
        <v>35970000</v>
      </c>
      <c r="T586" s="33"/>
      <c r="U586" s="8" t="str">
        <f>VLOOKUP(B586,SAOM!B$2:M1844,12,0)</f>
        <v>(31) 3837-2363</v>
      </c>
      <c r="V586" s="12"/>
      <c r="W586" s="8"/>
      <c r="X586" s="39"/>
      <c r="Y586" s="41"/>
      <c r="Z586" s="105" t="s">
        <v>4890</v>
      </c>
      <c r="AA586" s="42">
        <v>41086</v>
      </c>
      <c r="AB586" s="8"/>
      <c r="AC586" s="50" t="s">
        <v>4902</v>
      </c>
    </row>
    <row r="587" spans="1:29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11"/>
        <v>41133</v>
      </c>
      <c r="F587" s="47">
        <v>41086</v>
      </c>
      <c r="G587" s="44" t="s">
        <v>766</v>
      </c>
      <c r="H587" s="7" t="s">
        <v>501</v>
      </c>
      <c r="I587" s="7" t="s">
        <v>508</v>
      </c>
      <c r="J587" s="8" t="s">
        <v>2452</v>
      </c>
      <c r="K587" s="8" t="s">
        <v>4435</v>
      </c>
      <c r="L587" s="8" t="s">
        <v>4436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>
        <f>VLOOKUP(B587,SAOM!B$2:L2265,11,0)</f>
        <v>35970000</v>
      </c>
      <c r="T587" s="33"/>
      <c r="U587" s="8" t="str">
        <f>VLOOKUP(B587,SAOM!B$2:M1845,12,0)</f>
        <v>(31) 3837-1868</v>
      </c>
      <c r="V587" s="12"/>
      <c r="W587" s="8"/>
      <c r="X587" s="39"/>
      <c r="Y587" s="41"/>
      <c r="Z587" s="105" t="s">
        <v>4891</v>
      </c>
      <c r="AA587" s="42">
        <v>41086</v>
      </c>
      <c r="AB587" s="8"/>
      <c r="AC587" s="50" t="s">
        <v>4902</v>
      </c>
    </row>
    <row r="588" spans="1:29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11"/>
        <v>41133</v>
      </c>
      <c r="F588" s="47" t="s">
        <v>503</v>
      </c>
      <c r="G588" s="44" t="s">
        <v>754</v>
      </c>
      <c r="H588" s="7" t="s">
        <v>501</v>
      </c>
      <c r="I588" s="7" t="s">
        <v>501</v>
      </c>
      <c r="J588" s="8" t="s">
        <v>2452</v>
      </c>
      <c r="K588" s="8" t="s">
        <v>4435</v>
      </c>
      <c r="L588" s="8" t="s">
        <v>4436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>
        <f>VLOOKUP(B588,SAOM!B$2:L2266,11,0)</f>
        <v>35970000</v>
      </c>
      <c r="T588" s="33"/>
      <c r="U588" s="8" t="str">
        <f>VLOOKUP(B588,SAOM!B$2:M1846,12,0)</f>
        <v>(31) 3837-6289</v>
      </c>
      <c r="V588" s="12"/>
      <c r="W588" s="8"/>
      <c r="X588" s="39"/>
      <c r="Y588" s="41"/>
      <c r="Z588" s="105"/>
      <c r="AA588" s="42"/>
      <c r="AB588" s="8"/>
      <c r="AC588" s="50" t="s">
        <v>4902</v>
      </c>
    </row>
    <row r="589" spans="1:29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11"/>
        <v>41133</v>
      </c>
      <c r="F589" s="47" t="s">
        <v>503</v>
      </c>
      <c r="G589" s="44" t="s">
        <v>766</v>
      </c>
      <c r="H589" s="7" t="s">
        <v>501</v>
      </c>
      <c r="I589" s="7" t="s">
        <v>508</v>
      </c>
      <c r="J589" s="8" t="s">
        <v>2452</v>
      </c>
      <c r="K589" s="8" t="s">
        <v>4435</v>
      </c>
      <c r="L589" s="8" t="s">
        <v>4436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>
        <f>VLOOKUP(B589,SAOM!B$2:L2267,11,0)</f>
        <v>35970000</v>
      </c>
      <c r="T589" s="33"/>
      <c r="U589" s="8" t="str">
        <f>VLOOKUP(B589,SAOM!B$2:M1847,12,0)</f>
        <v>(31) 3837-3266</v>
      </c>
      <c r="V589" s="12"/>
      <c r="W589" s="8"/>
      <c r="X589" s="39"/>
      <c r="Y589" s="41"/>
      <c r="Z589" s="105" t="s">
        <v>4904</v>
      </c>
      <c r="AA589" s="42">
        <v>41089</v>
      </c>
      <c r="AB589" s="8"/>
      <c r="AC589" s="50" t="s">
        <v>4902</v>
      </c>
    </row>
    <row r="590" spans="1:29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11"/>
        <v>41133</v>
      </c>
      <c r="F590" s="47">
        <v>41086</v>
      </c>
      <c r="G590" s="44" t="s">
        <v>766</v>
      </c>
      <c r="H590" s="7" t="s">
        <v>501</v>
      </c>
      <c r="I590" s="7" t="s">
        <v>508</v>
      </c>
      <c r="J590" s="8" t="s">
        <v>2452</v>
      </c>
      <c r="K590" s="8" t="s">
        <v>4435</v>
      </c>
      <c r="L590" s="8" t="s">
        <v>4436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>
        <f>VLOOKUP(B590,SAOM!B$2:L2268,11,0)</f>
        <v>35970000</v>
      </c>
      <c r="T590" s="33"/>
      <c r="U590" s="8" t="str">
        <f>VLOOKUP(B590,SAOM!B$2:M1848,12,0)</f>
        <v>(31) 3837-1402</v>
      </c>
      <c r="V590" s="12"/>
      <c r="W590" s="8"/>
      <c r="X590" s="39"/>
      <c r="Y590" s="41"/>
      <c r="Z590" s="105" t="s">
        <v>4892</v>
      </c>
      <c r="AA590" s="42">
        <v>41086</v>
      </c>
      <c r="AB590" s="8"/>
      <c r="AC590" s="50" t="s">
        <v>4902</v>
      </c>
    </row>
    <row r="591" spans="1:29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11"/>
        <v>41133</v>
      </c>
      <c r="F591" s="47" t="s">
        <v>503</v>
      </c>
      <c r="G591" s="44" t="s">
        <v>754</v>
      </c>
      <c r="H591" s="7" t="s">
        <v>501</v>
      </c>
      <c r="I591" s="7" t="s">
        <v>501</v>
      </c>
      <c r="J591" s="8" t="s">
        <v>2452</v>
      </c>
      <c r="K591" s="8" t="s">
        <v>4435</v>
      </c>
      <c r="L591" s="8" t="s">
        <v>4436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>
        <f>VLOOKUP(B591,SAOM!B$2:L2269,11,0)</f>
        <v>35970000</v>
      </c>
      <c r="T591" s="33"/>
      <c r="U591" s="8" t="str">
        <f>VLOOKUP(B591,SAOM!B$2:M1849,12,0)</f>
        <v>(31) 38373326</v>
      </c>
      <c r="V591" s="12"/>
      <c r="W591" s="8"/>
      <c r="X591" s="39"/>
      <c r="Y591" s="41"/>
      <c r="Z591" s="105"/>
      <c r="AA591" s="42"/>
      <c r="AB591" s="8"/>
      <c r="AC591" s="50" t="s">
        <v>4902</v>
      </c>
    </row>
    <row r="592" spans="1:29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11"/>
        <v>41126</v>
      </c>
      <c r="F592" s="47">
        <v>41086</v>
      </c>
      <c r="G592" s="44" t="s">
        <v>766</v>
      </c>
      <c r="H592" s="7" t="s">
        <v>501</v>
      </c>
      <c r="I592" s="7" t="s">
        <v>508</v>
      </c>
      <c r="J592" s="8" t="s">
        <v>4143</v>
      </c>
      <c r="K592" s="8" t="s">
        <v>4427</v>
      </c>
      <c r="L592" s="8" t="s">
        <v>4428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>
        <f>VLOOKUP(B592,SAOM!B$2:L2270,11,0)</f>
        <v>38770000</v>
      </c>
      <c r="T592" s="33"/>
      <c r="U592" s="8" t="str">
        <f>VLOOKUP(B592,SAOM!B$2:M1850,12,0)</f>
        <v>38 3561-3523</v>
      </c>
      <c r="V592" s="12"/>
      <c r="W592" s="8"/>
      <c r="X592" s="39"/>
      <c r="Y592" s="41"/>
      <c r="Z592" s="105" t="s">
        <v>4888</v>
      </c>
      <c r="AA592" s="42">
        <v>41086</v>
      </c>
      <c r="AB592" s="8"/>
      <c r="AC592" s="50" t="s">
        <v>4902</v>
      </c>
    </row>
    <row r="593" spans="1:29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11"/>
        <v>41126</v>
      </c>
      <c r="F593" s="47" t="s">
        <v>503</v>
      </c>
      <c r="G593" s="44" t="s">
        <v>754</v>
      </c>
      <c r="H593" s="7" t="s">
        <v>501</v>
      </c>
      <c r="I593" s="7" t="s">
        <v>501</v>
      </c>
      <c r="J593" s="8" t="s">
        <v>4143</v>
      </c>
      <c r="K593" s="8" t="s">
        <v>4427</v>
      </c>
      <c r="L593" s="8" t="s">
        <v>4428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>
        <f>VLOOKUP(B593,SAOM!B$2:L2271,11,0)</f>
        <v>38770000</v>
      </c>
      <c r="T593" s="33"/>
      <c r="U593" s="8" t="str">
        <f>VLOOKUP(B593,SAOM!B$2:M1851,12,0)</f>
        <v>(38) 3561-6648</v>
      </c>
      <c r="V593" s="12"/>
      <c r="W593" s="8"/>
      <c r="X593" s="39"/>
      <c r="Y593" s="41"/>
      <c r="Z593" s="105"/>
      <c r="AA593" s="42"/>
      <c r="AB593" s="8"/>
      <c r="AC593" s="50" t="s">
        <v>4902</v>
      </c>
    </row>
    <row r="594" spans="1:29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11"/>
        <v>41126</v>
      </c>
      <c r="F594" s="47" t="s">
        <v>503</v>
      </c>
      <c r="G594" s="44" t="s">
        <v>754</v>
      </c>
      <c r="H594" s="7" t="s">
        <v>501</v>
      </c>
      <c r="I594" s="7" t="s">
        <v>501</v>
      </c>
      <c r="J594" s="8" t="s">
        <v>2778</v>
      </c>
      <c r="K594" s="8" t="s">
        <v>2808</v>
      </c>
      <c r="L594" s="8" t="s">
        <v>2809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>
        <f>VLOOKUP(B594,SAOM!B$2:L2272,11,0)</f>
        <v>38570000</v>
      </c>
      <c r="T594" s="33"/>
      <c r="U594" s="8" t="str">
        <f>VLOOKUP(B594,SAOM!B$2:M1852,12,0)</f>
        <v>(38) 36731235</v>
      </c>
      <c r="V594" s="12"/>
      <c r="W594" s="8"/>
      <c r="X594" s="39"/>
      <c r="Y594" s="41"/>
      <c r="Z594" s="105"/>
      <c r="AA594" s="42"/>
      <c r="AB594" s="8"/>
      <c r="AC594" s="50" t="s">
        <v>4902</v>
      </c>
    </row>
    <row r="595" spans="1:29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11"/>
        <v>41126</v>
      </c>
      <c r="F595" s="47" t="s">
        <v>503</v>
      </c>
      <c r="G595" s="44" t="s">
        <v>754</v>
      </c>
      <c r="H595" s="7" t="s">
        <v>501</v>
      </c>
      <c r="I595" s="7" t="s">
        <v>501</v>
      </c>
      <c r="J595" s="8" t="s">
        <v>2885</v>
      </c>
      <c r="K595" s="8" t="s">
        <v>4437</v>
      </c>
      <c r="L595" s="8" t="s">
        <v>4438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>
        <f>VLOOKUP(B595,SAOM!B$2:L2273,11,0)</f>
        <v>38785000</v>
      </c>
      <c r="T595" s="33"/>
      <c r="U595" s="8" t="str">
        <f>VLOOKUP(B595,SAOM!B$2:M1853,12,0)</f>
        <v>34 3812-1306</v>
      </c>
      <c r="V595" s="12"/>
      <c r="W595" s="8"/>
      <c r="X595" s="39"/>
      <c r="Y595" s="41"/>
      <c r="Z595" s="105"/>
      <c r="AA595" s="42"/>
      <c r="AB595" s="8"/>
      <c r="AC595" s="50" t="s">
        <v>4902</v>
      </c>
    </row>
    <row r="596" spans="1:29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11"/>
        <v>41126</v>
      </c>
      <c r="F596" s="47" t="s">
        <v>503</v>
      </c>
      <c r="G596" s="44" t="s">
        <v>754</v>
      </c>
      <c r="H596" s="7" t="s">
        <v>501</v>
      </c>
      <c r="I596" s="7" t="s">
        <v>501</v>
      </c>
      <c r="J596" s="8" t="s">
        <v>2885</v>
      </c>
      <c r="K596" s="8" t="s">
        <v>4437</v>
      </c>
      <c r="L596" s="8" t="s">
        <v>4438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>
        <f>VLOOKUP(B596,SAOM!B$2:L2274,11,0)</f>
        <v>38785000</v>
      </c>
      <c r="T596" s="33"/>
      <c r="U596" s="8" t="str">
        <f>VLOOKUP(B596,SAOM!B$2:M1854,12,0)</f>
        <v>34 3812-5150</v>
      </c>
      <c r="V596" s="12"/>
      <c r="W596" s="8"/>
      <c r="X596" s="39"/>
      <c r="Y596" s="41"/>
      <c r="Z596" s="105"/>
      <c r="AA596" s="42"/>
      <c r="AB596" s="8"/>
      <c r="AC596" s="50" t="s">
        <v>4902</v>
      </c>
    </row>
    <row r="597" spans="1:29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11"/>
        <v>41126</v>
      </c>
      <c r="F597" s="47" t="s">
        <v>503</v>
      </c>
      <c r="G597" s="44" t="s">
        <v>754</v>
      </c>
      <c r="H597" s="7" t="s">
        <v>501</v>
      </c>
      <c r="I597" s="7" t="s">
        <v>501</v>
      </c>
      <c r="J597" s="8" t="s">
        <v>2885</v>
      </c>
      <c r="K597" s="8" t="s">
        <v>4437</v>
      </c>
      <c r="L597" s="8" t="s">
        <v>4438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>
        <f>VLOOKUP(B597,SAOM!B$2:L2275,11,0)</f>
        <v>38785000</v>
      </c>
      <c r="T597" s="33"/>
      <c r="U597" s="8" t="str">
        <f>VLOOKUP(B597,SAOM!B$2:M1855,12,0)</f>
        <v>34 3812-1255</v>
      </c>
      <c r="V597" s="12"/>
      <c r="W597" s="8"/>
      <c r="X597" s="39"/>
      <c r="Y597" s="41"/>
      <c r="Z597" s="105"/>
      <c r="AA597" s="42"/>
      <c r="AB597" s="8"/>
      <c r="AC597" s="50" t="s">
        <v>4902</v>
      </c>
    </row>
    <row r="598" spans="1:29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11"/>
        <v>41126</v>
      </c>
      <c r="F598" s="47">
        <v>41086</v>
      </c>
      <c r="G598" s="44" t="s">
        <v>766</v>
      </c>
      <c r="H598" s="7" t="s">
        <v>501</v>
      </c>
      <c r="I598" s="7" t="s">
        <v>508</v>
      </c>
      <c r="J598" s="8" t="s">
        <v>2778</v>
      </c>
      <c r="K598" s="8" t="s">
        <v>2808</v>
      </c>
      <c r="L598" s="8" t="s">
        <v>2809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>
        <f>VLOOKUP(B598,SAOM!B$2:L2276,11,0)</f>
        <v>38570000</v>
      </c>
      <c r="T598" s="33"/>
      <c r="U598" s="8" t="str">
        <f>VLOOKUP(B598,SAOM!B$2:M1856,12,0)</f>
        <v>(38) 36731331</v>
      </c>
      <c r="V598" s="12"/>
      <c r="W598" s="8"/>
      <c r="X598" s="39"/>
      <c r="Y598" s="41"/>
      <c r="Z598" s="105" t="s">
        <v>4888</v>
      </c>
      <c r="AA598" s="42">
        <v>41086</v>
      </c>
      <c r="AB598" s="8"/>
      <c r="AC598" s="50" t="s">
        <v>4902</v>
      </c>
    </row>
    <row r="599" spans="1:29" s="61" customFormat="1">
      <c r="A599" s="92">
        <v>3744</v>
      </c>
      <c r="B599" s="75">
        <v>3744</v>
      </c>
      <c r="C599" s="12">
        <v>41073</v>
      </c>
      <c r="D599" s="12">
        <f t="shared" ref="D599" si="12">C599+45</f>
        <v>41118</v>
      </c>
      <c r="E599" s="47">
        <f t="shared" si="11"/>
        <v>41133</v>
      </c>
      <c r="F599" s="47" t="s">
        <v>503</v>
      </c>
      <c r="G599" s="44" t="s">
        <v>754</v>
      </c>
      <c r="H599" s="7" t="s">
        <v>501</v>
      </c>
      <c r="I599" s="7" t="s">
        <v>501</v>
      </c>
      <c r="J599" s="8" t="s">
        <v>181</v>
      </c>
      <c r="K599" s="8" t="s">
        <v>4810</v>
      </c>
      <c r="L599" s="8" t="s">
        <v>4811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35938-000</v>
      </c>
      <c r="T599" s="33"/>
      <c r="U599" s="8" t="str">
        <f>VLOOKUP(B599,SAOM!B$2:M1857,12,0)</f>
        <v>(31) 3853-1392</v>
      </c>
      <c r="V599" s="12"/>
      <c r="W599" s="8"/>
      <c r="X599" s="39"/>
      <c r="Y599" s="41"/>
      <c r="Z599" s="105"/>
      <c r="AA599" s="42"/>
      <c r="AB599" s="8"/>
      <c r="AC599" s="50" t="s">
        <v>4902</v>
      </c>
    </row>
    <row r="600" spans="1:29" s="61" customFormat="1">
      <c r="A600" s="92">
        <v>3741</v>
      </c>
      <c r="B600" s="75">
        <v>3741</v>
      </c>
      <c r="C600" s="12">
        <v>41073</v>
      </c>
      <c r="D600" s="12">
        <f t="shared" ref="D600" si="13">C600+45</f>
        <v>41118</v>
      </c>
      <c r="E600" s="47">
        <f t="shared" si="11"/>
        <v>41133</v>
      </c>
      <c r="F600" s="47" t="s">
        <v>503</v>
      </c>
      <c r="G600" s="44" t="s">
        <v>754</v>
      </c>
      <c r="H600" s="7" t="s">
        <v>501</v>
      </c>
      <c r="I600" s="7" t="s">
        <v>501</v>
      </c>
      <c r="J600" s="8" t="s">
        <v>2452</v>
      </c>
      <c r="K600" s="8" t="s">
        <v>4435</v>
      </c>
      <c r="L600" s="8" t="s">
        <v>4436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>
        <f>VLOOKUP(B600,SAOM!B$2:L2278,11,0)</f>
        <v>35970000</v>
      </c>
      <c r="T600" s="33"/>
      <c r="U600" s="8" t="str">
        <f>VLOOKUP(B600,SAOM!B$2:M1858,12,0)</f>
        <v>(31) 3837-9347</v>
      </c>
      <c r="V600" s="12"/>
      <c r="W600" s="8"/>
      <c r="X600" s="39"/>
      <c r="Y600" s="41"/>
      <c r="Z600" s="105"/>
      <c r="AA600" s="42"/>
      <c r="AB600" s="8"/>
      <c r="AC600" s="50" t="s">
        <v>4902</v>
      </c>
    </row>
    <row r="601" spans="1:29" s="61" customFormat="1">
      <c r="A601" s="92">
        <v>3672</v>
      </c>
      <c r="B601" s="75">
        <v>3672</v>
      </c>
      <c r="C601" s="12">
        <v>41071</v>
      </c>
      <c r="D601" s="12">
        <f t="shared" ref="D601:D622" si="14">C601+45</f>
        <v>41116</v>
      </c>
      <c r="E601" s="47">
        <f t="shared" si="11"/>
        <v>41131</v>
      </c>
      <c r="F601" s="47" t="s">
        <v>503</v>
      </c>
      <c r="G601" s="44" t="s">
        <v>754</v>
      </c>
      <c r="H601" s="7" t="s">
        <v>501</v>
      </c>
      <c r="I601" s="7" t="s">
        <v>501</v>
      </c>
      <c r="J601" s="8" t="s">
        <v>4222</v>
      </c>
      <c r="K601" s="8" t="s">
        <v>4423</v>
      </c>
      <c r="L601" s="8" t="s">
        <v>4424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>
        <f>VLOOKUP(B601,SAOM!B$2:L2279,11,0)</f>
        <v>39695000</v>
      </c>
      <c r="T601" s="33"/>
      <c r="U601" s="8" t="str">
        <f>VLOOKUP(B601,SAOM!B$2:M1859,12,0)</f>
        <v>33 3514-5025</v>
      </c>
      <c r="V601" s="12"/>
      <c r="W601" s="8"/>
      <c r="X601" s="39"/>
      <c r="Y601" s="41"/>
      <c r="Z601" s="105"/>
      <c r="AA601" s="42"/>
      <c r="AB601" s="8"/>
      <c r="AC601" s="50" t="s">
        <v>4902</v>
      </c>
    </row>
    <row r="602" spans="1:29" s="61" customFormat="1">
      <c r="A602" s="92">
        <v>3712</v>
      </c>
      <c r="B602" s="75">
        <v>3712</v>
      </c>
      <c r="C602" s="12">
        <v>41071</v>
      </c>
      <c r="D602" s="12">
        <f t="shared" si="14"/>
        <v>41116</v>
      </c>
      <c r="E602" s="47">
        <f t="shared" si="11"/>
        <v>41131</v>
      </c>
      <c r="F602" s="47" t="s">
        <v>503</v>
      </c>
      <c r="G602" s="44" t="s">
        <v>754</v>
      </c>
      <c r="H602" s="7" t="s">
        <v>501</v>
      </c>
      <c r="I602" s="7" t="s">
        <v>501</v>
      </c>
      <c r="J602" s="8" t="s">
        <v>175</v>
      </c>
      <c r="K602" s="8" t="s">
        <v>4812</v>
      </c>
      <c r="L602" s="8" t="s">
        <v>4813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>
        <f>VLOOKUP(B602,SAOM!B$2:L2280,11,0)</f>
        <v>39800000</v>
      </c>
      <c r="T602" s="33"/>
      <c r="U602" s="8" t="str">
        <f>VLOOKUP(B602,SAOM!B$2:M1860,12,0)</f>
        <v>(33) 35361219</v>
      </c>
      <c r="V602" s="12"/>
      <c r="W602" s="8"/>
      <c r="X602" s="39"/>
      <c r="Y602" s="41"/>
      <c r="Z602" s="105"/>
      <c r="AA602" s="42"/>
      <c r="AB602" s="8"/>
      <c r="AC602" s="50" t="s">
        <v>4902</v>
      </c>
    </row>
    <row r="603" spans="1:29" s="61" customFormat="1">
      <c r="A603" s="92">
        <v>3782</v>
      </c>
      <c r="B603" s="75">
        <v>3782</v>
      </c>
      <c r="C603" s="12">
        <v>41079</v>
      </c>
      <c r="D603" s="12">
        <f t="shared" si="14"/>
        <v>41124</v>
      </c>
      <c r="E603" s="47">
        <f t="shared" si="11"/>
        <v>41139</v>
      </c>
      <c r="F603" s="47" t="s">
        <v>503</v>
      </c>
      <c r="G603" s="44" t="s">
        <v>754</v>
      </c>
      <c r="H603" s="7" t="s">
        <v>501</v>
      </c>
      <c r="I603" s="7" t="s">
        <v>501</v>
      </c>
      <c r="J603" s="8" t="s">
        <v>4499</v>
      </c>
      <c r="K603" s="8" t="s">
        <v>4814</v>
      </c>
      <c r="L603" s="8" t="s">
        <v>4815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>
        <f>VLOOKUP(B603,SAOM!B$2:L2281,11,0)</f>
        <v>35470000</v>
      </c>
      <c r="T603" s="33"/>
      <c r="U603" s="8" t="str">
        <f>VLOOKUP(B603,SAOM!B$2:M1861,12,0)</f>
        <v>(31) 3575-1260</v>
      </c>
      <c r="V603" s="12"/>
      <c r="W603" s="8"/>
      <c r="X603" s="39"/>
      <c r="Y603" s="41"/>
      <c r="Z603" s="105"/>
      <c r="AA603" s="42"/>
      <c r="AB603" s="8"/>
      <c r="AC603" s="50" t="s">
        <v>4902</v>
      </c>
    </row>
    <row r="604" spans="1:29" s="61" customFormat="1">
      <c r="A604" s="92">
        <v>3783</v>
      </c>
      <c r="B604" s="75">
        <v>3783</v>
      </c>
      <c r="C604" s="12">
        <v>41079</v>
      </c>
      <c r="D604" s="12">
        <f t="shared" si="14"/>
        <v>41124</v>
      </c>
      <c r="E604" s="47">
        <f t="shared" si="11"/>
        <v>41139</v>
      </c>
      <c r="F604" s="47" t="s">
        <v>503</v>
      </c>
      <c r="G604" s="44" t="s">
        <v>754</v>
      </c>
      <c r="H604" s="7" t="s">
        <v>501</v>
      </c>
      <c r="I604" s="7" t="s">
        <v>501</v>
      </c>
      <c r="J604" s="8" t="s">
        <v>4499</v>
      </c>
      <c r="K604" s="8" t="s">
        <v>4814</v>
      </c>
      <c r="L604" s="8" t="s">
        <v>4815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>
        <f>VLOOKUP(B604,SAOM!B$2:L2282,11,0)</f>
        <v>35470000</v>
      </c>
      <c r="T604" s="33"/>
      <c r="U604" s="8" t="str">
        <f>VLOOKUP(B604,SAOM!B$2:M1862,12,0)</f>
        <v>31-3575-1445</v>
      </c>
      <c r="V604" s="12"/>
      <c r="W604" s="8"/>
      <c r="X604" s="39"/>
      <c r="Y604" s="41"/>
      <c r="Z604" s="105"/>
      <c r="AA604" s="42"/>
      <c r="AB604" s="8"/>
      <c r="AC604" s="50" t="s">
        <v>4902</v>
      </c>
    </row>
    <row r="605" spans="1:29" s="61" customFormat="1">
      <c r="A605" s="92">
        <v>3784</v>
      </c>
      <c r="B605" s="75">
        <v>3784</v>
      </c>
      <c r="C605" s="12">
        <v>41079</v>
      </c>
      <c r="D605" s="12">
        <f t="shared" si="14"/>
        <v>41124</v>
      </c>
      <c r="E605" s="47">
        <f t="shared" si="11"/>
        <v>41139</v>
      </c>
      <c r="F605" s="47" t="s">
        <v>503</v>
      </c>
      <c r="G605" s="44" t="s">
        <v>754</v>
      </c>
      <c r="H605" s="7" t="s">
        <v>501</v>
      </c>
      <c r="I605" s="7" t="s">
        <v>501</v>
      </c>
      <c r="J605" s="8" t="s">
        <v>4499</v>
      </c>
      <c r="K605" s="8" t="s">
        <v>4814</v>
      </c>
      <c r="L605" s="8" t="s">
        <v>4815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>
        <f>VLOOKUP(B605,SAOM!B$2:L2283,11,0)</f>
        <v>35470000</v>
      </c>
      <c r="T605" s="33"/>
      <c r="U605" s="8" t="str">
        <f>VLOOKUP(B605,SAOM!B$2:M1863,12,0)</f>
        <v>31-8358-5216</v>
      </c>
      <c r="V605" s="12"/>
      <c r="W605" s="8"/>
      <c r="X605" s="39"/>
      <c r="Y605" s="41"/>
      <c r="Z605" s="105"/>
      <c r="AA605" s="42"/>
      <c r="AB605" s="8"/>
      <c r="AC605" s="50" t="s">
        <v>4902</v>
      </c>
    </row>
    <row r="606" spans="1:29" s="61" customFormat="1">
      <c r="A606" s="92">
        <v>3745</v>
      </c>
      <c r="B606" s="75">
        <v>3745</v>
      </c>
      <c r="C606" s="12">
        <v>41073</v>
      </c>
      <c r="D606" s="12">
        <f t="shared" si="14"/>
        <v>41118</v>
      </c>
      <c r="E606" s="47">
        <f t="shared" si="11"/>
        <v>41133</v>
      </c>
      <c r="F606" s="47" t="s">
        <v>503</v>
      </c>
      <c r="G606" s="44" t="s">
        <v>754</v>
      </c>
      <c r="H606" s="7" t="s">
        <v>501</v>
      </c>
      <c r="I606" s="7" t="s">
        <v>501</v>
      </c>
      <c r="J606" s="8" t="s">
        <v>4709</v>
      </c>
      <c r="K606" s="8" t="s">
        <v>4816</v>
      </c>
      <c r="L606" s="8" t="s">
        <v>4817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>
        <f>VLOOKUP(B606,SAOM!B$2:L2284,11,0)</f>
        <v>35878000</v>
      </c>
      <c r="T606" s="33"/>
      <c r="U606" s="8" t="str">
        <f>VLOOKUP(B606,SAOM!B$2:M1864,12,0)</f>
        <v>(31) 3864-1111</v>
      </c>
      <c r="V606" s="12"/>
      <c r="W606" s="8"/>
      <c r="X606" s="39"/>
      <c r="Y606" s="41"/>
      <c r="Z606" s="105"/>
      <c r="AA606" s="42"/>
      <c r="AB606" s="8"/>
      <c r="AC606" s="50" t="s">
        <v>4902</v>
      </c>
    </row>
    <row r="607" spans="1:29" s="61" customFormat="1">
      <c r="A607" s="92">
        <v>3662</v>
      </c>
      <c r="B607" s="75">
        <v>3662</v>
      </c>
      <c r="C607" s="12">
        <v>41066</v>
      </c>
      <c r="D607" s="12">
        <f t="shared" si="14"/>
        <v>41111</v>
      </c>
      <c r="E607" s="47">
        <f t="shared" si="11"/>
        <v>41126</v>
      </c>
      <c r="F607" s="47" t="s">
        <v>503</v>
      </c>
      <c r="G607" s="44" t="s">
        <v>754</v>
      </c>
      <c r="H607" s="7" t="s">
        <v>501</v>
      </c>
      <c r="I607" s="7" t="s">
        <v>501</v>
      </c>
      <c r="J607" s="8" t="s">
        <v>4714</v>
      </c>
      <c r="K607" s="8" t="s">
        <v>4818</v>
      </c>
      <c r="L607" s="8" t="s">
        <v>4819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>
        <f>VLOOKUP(B607,SAOM!B$2:L2285,11,0)</f>
        <v>38735000</v>
      </c>
      <c r="T607" s="33"/>
      <c r="U607" s="8" t="str">
        <f>VLOOKUP(B607,SAOM!B$2:M1865,12,0)</f>
        <v>(34) 3835-1408</v>
      </c>
      <c r="V607" s="12"/>
      <c r="W607" s="8"/>
      <c r="X607" s="39"/>
      <c r="Y607" s="41"/>
      <c r="Z607" s="105"/>
      <c r="AA607" s="42"/>
      <c r="AB607" s="8"/>
      <c r="AC607" s="50" t="s">
        <v>4902</v>
      </c>
    </row>
    <row r="608" spans="1:29" s="61" customFormat="1">
      <c r="A608" s="92">
        <v>3799</v>
      </c>
      <c r="B608" s="75">
        <v>3799</v>
      </c>
      <c r="C608" s="12">
        <v>41079</v>
      </c>
      <c r="D608" s="12">
        <f t="shared" si="14"/>
        <v>41124</v>
      </c>
      <c r="E608" s="47">
        <f t="shared" si="11"/>
        <v>41139</v>
      </c>
      <c r="F608" s="47" t="s">
        <v>503</v>
      </c>
      <c r="G608" s="44" t="s">
        <v>754</v>
      </c>
      <c r="H608" s="7" t="s">
        <v>686</v>
      </c>
      <c r="I608" s="7" t="s">
        <v>686</v>
      </c>
      <c r="J608" s="8" t="s">
        <v>4719</v>
      </c>
      <c r="K608" s="8" t="s">
        <v>4820</v>
      </c>
      <c r="L608" s="8" t="s">
        <v>4821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32676-226</v>
      </c>
      <c r="T608" s="33"/>
      <c r="U608" s="8" t="str">
        <f>VLOOKUP(B608,SAOM!B$2:M1866,12,0)</f>
        <v>(31) 3597-6102</v>
      </c>
      <c r="V608" s="12"/>
      <c r="W608" s="8"/>
      <c r="X608" s="39"/>
      <c r="Y608" s="41"/>
      <c r="Z608" s="105"/>
      <c r="AA608" s="42"/>
      <c r="AB608" s="8"/>
      <c r="AC608" s="50" t="s">
        <v>4902</v>
      </c>
    </row>
    <row r="609" spans="1:29" s="61" customFormat="1">
      <c r="A609" s="92">
        <v>3797</v>
      </c>
      <c r="B609" s="75">
        <v>3797</v>
      </c>
      <c r="C609" s="12">
        <v>41079</v>
      </c>
      <c r="D609" s="12">
        <f t="shared" si="14"/>
        <v>41124</v>
      </c>
      <c r="E609" s="47">
        <f t="shared" si="11"/>
        <v>41139</v>
      </c>
      <c r="F609" s="47" t="s">
        <v>503</v>
      </c>
      <c r="G609" s="44" t="s">
        <v>754</v>
      </c>
      <c r="H609" s="7" t="s">
        <v>686</v>
      </c>
      <c r="I609" s="7" t="s">
        <v>686</v>
      </c>
      <c r="J609" s="8" t="s">
        <v>4719</v>
      </c>
      <c r="K609" s="8" t="s">
        <v>4820</v>
      </c>
      <c r="L609" s="8" t="s">
        <v>4821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32677-518</v>
      </c>
      <c r="T609" s="33"/>
      <c r="U609" s="8" t="str">
        <f>VLOOKUP(B609,SAOM!B$2:M1867,12,0)</f>
        <v>(31) 3597-3232</v>
      </c>
      <c r="V609" s="12"/>
      <c r="W609" s="8"/>
      <c r="X609" s="39"/>
      <c r="Y609" s="41"/>
      <c r="Z609" s="105"/>
      <c r="AA609" s="42"/>
      <c r="AB609" s="8"/>
      <c r="AC609" s="50" t="s">
        <v>4902</v>
      </c>
    </row>
    <row r="610" spans="1:29" s="61" customFormat="1">
      <c r="A610" s="92">
        <v>3795</v>
      </c>
      <c r="B610" s="75">
        <v>3795</v>
      </c>
      <c r="C610" s="12">
        <v>41079</v>
      </c>
      <c r="D610" s="12">
        <f t="shared" si="14"/>
        <v>41124</v>
      </c>
      <c r="E610" s="47">
        <f t="shared" si="11"/>
        <v>41139</v>
      </c>
      <c r="F610" s="47" t="s">
        <v>503</v>
      </c>
      <c r="G610" s="44" t="s">
        <v>754</v>
      </c>
      <c r="H610" s="7" t="s">
        <v>686</v>
      </c>
      <c r="I610" s="7" t="s">
        <v>686</v>
      </c>
      <c r="J610" s="8" t="s">
        <v>4719</v>
      </c>
      <c r="K610" s="8" t="s">
        <v>4820</v>
      </c>
      <c r="L610" s="8" t="s">
        <v>4821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32678-325</v>
      </c>
      <c r="T610" s="33"/>
      <c r="U610" s="8" t="str">
        <f>VLOOKUP(B610,SAOM!B$2:M1868,12,0)</f>
        <v>(31) 8644-2626</v>
      </c>
      <c r="V610" s="12"/>
      <c r="W610" s="8"/>
      <c r="X610" s="39"/>
      <c r="Y610" s="41"/>
      <c r="Z610" s="105"/>
      <c r="AA610" s="42"/>
      <c r="AB610" s="8"/>
      <c r="AC610" s="50" t="s">
        <v>4902</v>
      </c>
    </row>
    <row r="611" spans="1:29" s="61" customFormat="1">
      <c r="A611" s="92">
        <v>3793</v>
      </c>
      <c r="B611" s="75">
        <v>3793</v>
      </c>
      <c r="C611" s="12">
        <v>41079</v>
      </c>
      <c r="D611" s="12">
        <f t="shared" si="14"/>
        <v>41124</v>
      </c>
      <c r="E611" s="47">
        <f t="shared" si="11"/>
        <v>41139</v>
      </c>
      <c r="F611" s="47" t="s">
        <v>503</v>
      </c>
      <c r="G611" s="44" t="s">
        <v>754</v>
      </c>
      <c r="H611" s="7" t="s">
        <v>686</v>
      </c>
      <c r="I611" s="7" t="s">
        <v>686</v>
      </c>
      <c r="J611" s="8" t="s">
        <v>4719</v>
      </c>
      <c r="K611" s="8" t="s">
        <v>4820</v>
      </c>
      <c r="L611" s="8" t="s">
        <v>4821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32670-704</v>
      </c>
      <c r="T611" s="33"/>
      <c r="U611" s="8" t="str">
        <f>VLOOKUP(B611,SAOM!B$2:M1869,12,0)</f>
        <v>(31) 3594-6432</v>
      </c>
      <c r="V611" s="12"/>
      <c r="W611" s="8"/>
      <c r="X611" s="39"/>
      <c r="Y611" s="41"/>
      <c r="Z611" s="105"/>
      <c r="AA611" s="42"/>
      <c r="AB611" s="8"/>
      <c r="AC611" s="50" t="s">
        <v>4902</v>
      </c>
    </row>
    <row r="612" spans="1:29" s="61" customFormat="1">
      <c r="A612" s="92">
        <v>3791</v>
      </c>
      <c r="B612" s="75">
        <v>3791</v>
      </c>
      <c r="C612" s="12">
        <v>41079</v>
      </c>
      <c r="D612" s="12">
        <f t="shared" si="14"/>
        <v>41124</v>
      </c>
      <c r="E612" s="47">
        <f t="shared" si="11"/>
        <v>41139</v>
      </c>
      <c r="F612" s="47" t="s">
        <v>503</v>
      </c>
      <c r="G612" s="44" t="s">
        <v>754</v>
      </c>
      <c r="H612" s="7" t="s">
        <v>686</v>
      </c>
      <c r="I612" s="7" t="s">
        <v>686</v>
      </c>
      <c r="J612" s="8" t="s">
        <v>4719</v>
      </c>
      <c r="K612" s="8" t="s">
        <v>4820</v>
      </c>
      <c r="L612" s="8" t="s">
        <v>4821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32670-512</v>
      </c>
      <c r="T612" s="33"/>
      <c r="U612" s="8" t="str">
        <f>VLOOKUP(B612,SAOM!B$2:M1870,12,0)</f>
        <v>(31) 3592-1952</v>
      </c>
      <c r="V612" s="12"/>
      <c r="W612" s="8"/>
      <c r="X612" s="39"/>
      <c r="Y612" s="41"/>
      <c r="Z612" s="105"/>
      <c r="AA612" s="42"/>
      <c r="AB612" s="8"/>
      <c r="AC612" s="50" t="s">
        <v>4902</v>
      </c>
    </row>
    <row r="613" spans="1:29" s="61" customFormat="1">
      <c r="A613" s="92">
        <v>3789</v>
      </c>
      <c r="B613" s="75">
        <v>3789</v>
      </c>
      <c r="C613" s="12">
        <v>41079</v>
      </c>
      <c r="D613" s="12">
        <f t="shared" si="14"/>
        <v>41124</v>
      </c>
      <c r="E613" s="47">
        <f t="shared" si="11"/>
        <v>41139</v>
      </c>
      <c r="F613" s="47" t="s">
        <v>503</v>
      </c>
      <c r="G613" s="44" t="s">
        <v>754</v>
      </c>
      <c r="H613" s="7" t="s">
        <v>686</v>
      </c>
      <c r="I613" s="7" t="s">
        <v>686</v>
      </c>
      <c r="J613" s="8" t="s">
        <v>4719</v>
      </c>
      <c r="K613" s="8" t="s">
        <v>4820</v>
      </c>
      <c r="L613" s="8" t="s">
        <v>4821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32671-788</v>
      </c>
      <c r="T613" s="33"/>
      <c r="U613" s="8" t="str">
        <f>VLOOKUP(B613,SAOM!B$2:M1871,12,0)</f>
        <v>(31) 3594-7076</v>
      </c>
      <c r="V613" s="12"/>
      <c r="W613" s="8"/>
      <c r="X613" s="39"/>
      <c r="Y613" s="41"/>
      <c r="Z613" s="105"/>
      <c r="AA613" s="42"/>
      <c r="AB613" s="8"/>
      <c r="AC613" s="50" t="s">
        <v>4902</v>
      </c>
    </row>
    <row r="614" spans="1:29" s="61" customFormat="1">
      <c r="A614" s="92">
        <v>3788</v>
      </c>
      <c r="B614" s="75">
        <v>3788</v>
      </c>
      <c r="C614" s="12">
        <v>41079</v>
      </c>
      <c r="D614" s="12">
        <f t="shared" si="14"/>
        <v>41124</v>
      </c>
      <c r="E614" s="47">
        <f t="shared" si="11"/>
        <v>41139</v>
      </c>
      <c r="F614" s="47" t="s">
        <v>503</v>
      </c>
      <c r="G614" s="44" t="s">
        <v>754</v>
      </c>
      <c r="H614" s="7" t="s">
        <v>686</v>
      </c>
      <c r="I614" s="7" t="s">
        <v>686</v>
      </c>
      <c r="J614" s="8" t="s">
        <v>4719</v>
      </c>
      <c r="K614" s="8" t="s">
        <v>4820</v>
      </c>
      <c r="L614" s="8" t="s">
        <v>4821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32611-076</v>
      </c>
      <c r="T614" s="33"/>
      <c r="U614" s="8" t="str">
        <f>VLOOKUP(B614,SAOM!B$2:M1872,12,0)</f>
        <v>(31) 3594-7765</v>
      </c>
      <c r="V614" s="12"/>
      <c r="W614" s="8"/>
      <c r="X614" s="39"/>
      <c r="Y614" s="41"/>
      <c r="Z614" s="105"/>
      <c r="AA614" s="42"/>
      <c r="AB614" s="8"/>
      <c r="AC614" s="50" t="s">
        <v>4902</v>
      </c>
    </row>
    <row r="615" spans="1:29" s="61" customFormat="1">
      <c r="A615" s="92">
        <v>3787</v>
      </c>
      <c r="B615" s="75">
        <v>3787</v>
      </c>
      <c r="C615" s="12">
        <v>41079</v>
      </c>
      <c r="D615" s="12">
        <f t="shared" si="14"/>
        <v>41124</v>
      </c>
      <c r="E615" s="47">
        <f t="shared" si="11"/>
        <v>41139</v>
      </c>
      <c r="F615" s="47" t="s">
        <v>503</v>
      </c>
      <c r="G615" s="44" t="s">
        <v>754</v>
      </c>
      <c r="H615" s="7" t="s">
        <v>686</v>
      </c>
      <c r="I615" s="7" t="s">
        <v>686</v>
      </c>
      <c r="J615" s="8" t="s">
        <v>4719</v>
      </c>
      <c r="K615" s="8" t="s">
        <v>4820</v>
      </c>
      <c r="L615" s="8" t="s">
        <v>4821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32611-220</v>
      </c>
      <c r="T615" s="33"/>
      <c r="U615" s="8" t="str">
        <f>VLOOKUP(B615,SAOM!B$2:M1873,12,0)</f>
        <v>(31) 3596-2260</v>
      </c>
      <c r="V615" s="12"/>
      <c r="W615" s="8"/>
      <c r="X615" s="39"/>
      <c r="Y615" s="41"/>
      <c r="Z615" s="105"/>
      <c r="AA615" s="42"/>
      <c r="AB615" s="8"/>
      <c r="AC615" s="50" t="s">
        <v>4902</v>
      </c>
    </row>
    <row r="616" spans="1:29" s="61" customFormat="1">
      <c r="A616" s="92">
        <v>3786</v>
      </c>
      <c r="B616" s="75">
        <v>3786</v>
      </c>
      <c r="C616" s="12">
        <v>41079</v>
      </c>
      <c r="D616" s="12">
        <f t="shared" si="14"/>
        <v>41124</v>
      </c>
      <c r="E616" s="47">
        <f t="shared" si="11"/>
        <v>41139</v>
      </c>
      <c r="F616" s="47" t="s">
        <v>503</v>
      </c>
      <c r="G616" s="44" t="s">
        <v>754</v>
      </c>
      <c r="H616" s="7" t="s">
        <v>686</v>
      </c>
      <c r="I616" s="7" t="s">
        <v>686</v>
      </c>
      <c r="J616" s="8" t="s">
        <v>4719</v>
      </c>
      <c r="K616" s="8" t="s">
        <v>4820</v>
      </c>
      <c r="L616" s="8" t="s">
        <v>4821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32670-778</v>
      </c>
      <c r="T616" s="33"/>
      <c r="U616" s="8" t="str">
        <f>VLOOKUP(B616,SAOM!B$2:M1874,12,0)</f>
        <v>(31) 3592-6718</v>
      </c>
      <c r="V616" s="12"/>
      <c r="W616" s="8"/>
      <c r="X616" s="39"/>
      <c r="Y616" s="41"/>
      <c r="Z616" s="105"/>
      <c r="AA616" s="42"/>
      <c r="AB616" s="8"/>
      <c r="AC616" s="50" t="s">
        <v>4902</v>
      </c>
    </row>
    <row r="617" spans="1:29" s="61" customFormat="1">
      <c r="A617" s="92">
        <v>3800</v>
      </c>
      <c r="B617" s="75">
        <v>3800</v>
      </c>
      <c r="C617" s="12">
        <v>41079</v>
      </c>
      <c r="D617" s="12">
        <f t="shared" si="14"/>
        <v>41124</v>
      </c>
      <c r="E617" s="47">
        <f t="shared" si="11"/>
        <v>41139</v>
      </c>
      <c r="F617" s="47" t="s">
        <v>503</v>
      </c>
      <c r="G617" s="44" t="s">
        <v>754</v>
      </c>
      <c r="H617" s="7" t="s">
        <v>686</v>
      </c>
      <c r="I617" s="7" t="s">
        <v>686</v>
      </c>
      <c r="J617" s="8" t="s">
        <v>4719</v>
      </c>
      <c r="K617" s="8" t="s">
        <v>4820</v>
      </c>
      <c r="L617" s="8" t="s">
        <v>4821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32678-028</v>
      </c>
      <c r="T617" s="33"/>
      <c r="U617" s="8" t="str">
        <f>VLOOKUP(B617,SAOM!B$2:M1875,12,0)</f>
        <v>(31) 3511-8528</v>
      </c>
      <c r="V617" s="12"/>
      <c r="W617" s="8"/>
      <c r="X617" s="39"/>
      <c r="Y617" s="41"/>
      <c r="Z617" s="105"/>
      <c r="AA617" s="42"/>
      <c r="AB617" s="8"/>
      <c r="AC617" s="50" t="s">
        <v>4902</v>
      </c>
    </row>
    <row r="618" spans="1:29" s="61" customFormat="1">
      <c r="A618" s="92">
        <v>3798</v>
      </c>
      <c r="B618" s="75">
        <v>3798</v>
      </c>
      <c r="C618" s="12">
        <v>41079</v>
      </c>
      <c r="D618" s="12">
        <f t="shared" si="14"/>
        <v>41124</v>
      </c>
      <c r="E618" s="47">
        <f t="shared" si="11"/>
        <v>41139</v>
      </c>
      <c r="F618" s="47" t="s">
        <v>503</v>
      </c>
      <c r="G618" s="44" t="s">
        <v>754</v>
      </c>
      <c r="H618" s="7" t="s">
        <v>686</v>
      </c>
      <c r="I618" s="7" t="s">
        <v>686</v>
      </c>
      <c r="J618" s="8" t="s">
        <v>4719</v>
      </c>
      <c r="K618" s="8" t="s">
        <v>4820</v>
      </c>
      <c r="L618" s="8" t="s">
        <v>4821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 xml:space="preserve">32650-020  </v>
      </c>
      <c r="T618" s="33"/>
      <c r="U618" s="8" t="str">
        <f>VLOOKUP(B618,SAOM!B$2:M1876,12,0)</f>
        <v>(31) 3592-1711</v>
      </c>
      <c r="V618" s="12"/>
      <c r="W618" s="8"/>
      <c r="X618" s="39"/>
      <c r="Y618" s="41"/>
      <c r="Z618" s="105"/>
      <c r="AA618" s="42"/>
      <c r="AB618" s="8"/>
      <c r="AC618" s="50" t="s">
        <v>4902</v>
      </c>
    </row>
    <row r="619" spans="1:29" s="61" customFormat="1">
      <c r="A619" s="92">
        <v>3796</v>
      </c>
      <c r="B619" s="75">
        <v>3796</v>
      </c>
      <c r="C619" s="12">
        <v>41079</v>
      </c>
      <c r="D619" s="12">
        <f t="shared" si="14"/>
        <v>41124</v>
      </c>
      <c r="E619" s="47">
        <f t="shared" si="11"/>
        <v>41139</v>
      </c>
      <c r="F619" s="47" t="s">
        <v>503</v>
      </c>
      <c r="G619" s="44" t="s">
        <v>754</v>
      </c>
      <c r="H619" s="7" t="s">
        <v>686</v>
      </c>
      <c r="I619" s="7" t="s">
        <v>686</v>
      </c>
      <c r="J619" s="8" t="s">
        <v>4719</v>
      </c>
      <c r="K619" s="8" t="s">
        <v>4820</v>
      </c>
      <c r="L619" s="8" t="s">
        <v>4821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32675-818</v>
      </c>
      <c r="T619" s="33"/>
      <c r="U619" s="8" t="str">
        <f>VLOOKUP(B619,SAOM!B$2:M1877,12,0)</f>
        <v>(31) 3592-2336</v>
      </c>
      <c r="V619" s="12"/>
      <c r="W619" s="8"/>
      <c r="X619" s="39"/>
      <c r="Y619" s="41"/>
      <c r="Z619" s="105"/>
      <c r="AA619" s="42"/>
      <c r="AB619" s="8"/>
      <c r="AC619" s="50" t="s">
        <v>4902</v>
      </c>
    </row>
    <row r="620" spans="1:29" s="61" customFormat="1">
      <c r="A620" s="92">
        <v>3794</v>
      </c>
      <c r="B620" s="75">
        <v>3794</v>
      </c>
      <c r="C620" s="12">
        <v>41079</v>
      </c>
      <c r="D620" s="12">
        <f t="shared" si="14"/>
        <v>41124</v>
      </c>
      <c r="E620" s="47">
        <f t="shared" si="11"/>
        <v>41139</v>
      </c>
      <c r="F620" s="47" t="s">
        <v>503</v>
      </c>
      <c r="G620" s="44" t="s">
        <v>754</v>
      </c>
      <c r="H620" s="7" t="s">
        <v>686</v>
      </c>
      <c r="I620" s="7" t="s">
        <v>686</v>
      </c>
      <c r="J620" s="8" t="s">
        <v>4719</v>
      </c>
      <c r="K620" s="8" t="s">
        <v>4820</v>
      </c>
      <c r="L620" s="8" t="s">
        <v>4821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32672-222</v>
      </c>
      <c r="T620" s="33"/>
      <c r="U620" s="8" t="str">
        <f>VLOOKUP(B620,SAOM!B$2:M1878,12,0)</f>
        <v>(31) 3596-6320</v>
      </c>
      <c r="V620" s="12"/>
      <c r="W620" s="8"/>
      <c r="X620" s="39"/>
      <c r="Y620" s="41"/>
      <c r="Z620" s="105"/>
      <c r="AA620" s="42"/>
      <c r="AB620" s="8"/>
      <c r="AC620" s="50" t="s">
        <v>4902</v>
      </c>
    </row>
    <row r="621" spans="1:29" s="61" customFormat="1">
      <c r="A621" s="92">
        <v>3792</v>
      </c>
      <c r="B621" s="75">
        <v>3792</v>
      </c>
      <c r="C621" s="12">
        <v>41079</v>
      </c>
      <c r="D621" s="12">
        <f t="shared" si="14"/>
        <v>41124</v>
      </c>
      <c r="E621" s="47">
        <f t="shared" si="11"/>
        <v>41139</v>
      </c>
      <c r="F621" s="47" t="s">
        <v>503</v>
      </c>
      <c r="G621" s="44" t="s">
        <v>754</v>
      </c>
      <c r="H621" s="7" t="s">
        <v>686</v>
      </c>
      <c r="I621" s="7" t="s">
        <v>686</v>
      </c>
      <c r="J621" s="8" t="s">
        <v>4719</v>
      </c>
      <c r="K621" s="8" t="s">
        <v>4820</v>
      </c>
      <c r="L621" s="8" t="s">
        <v>4821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32671-062</v>
      </c>
      <c r="T621" s="33"/>
      <c r="U621" s="8" t="str">
        <f>VLOOKUP(B621,SAOM!B$2:M1879,12,0)</f>
        <v>(31) 3595-4359</v>
      </c>
      <c r="V621" s="12"/>
      <c r="W621" s="8"/>
      <c r="X621" s="39"/>
      <c r="Y621" s="41"/>
      <c r="Z621" s="105"/>
      <c r="AA621" s="42"/>
      <c r="AB621" s="8"/>
      <c r="AC621" s="50" t="s">
        <v>4902</v>
      </c>
    </row>
    <row r="622" spans="1:29" s="61" customFormat="1">
      <c r="A622" s="92">
        <v>3790</v>
      </c>
      <c r="B622" s="75">
        <v>3790</v>
      </c>
      <c r="C622" s="12">
        <v>41079</v>
      </c>
      <c r="D622" s="12">
        <f t="shared" si="14"/>
        <v>41124</v>
      </c>
      <c r="E622" s="47">
        <f t="shared" si="11"/>
        <v>41139</v>
      </c>
      <c r="F622" s="47" t="s">
        <v>503</v>
      </c>
      <c r="G622" s="44" t="s">
        <v>754</v>
      </c>
      <c r="H622" s="7" t="s">
        <v>686</v>
      </c>
      <c r="I622" s="7" t="s">
        <v>686</v>
      </c>
      <c r="J622" s="8" t="s">
        <v>4719</v>
      </c>
      <c r="K622" s="8" t="s">
        <v>4820</v>
      </c>
      <c r="L622" s="8" t="s">
        <v>4821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32672-758</v>
      </c>
      <c r="T622" s="33"/>
      <c r="U622" s="8" t="str">
        <f>VLOOKUP(B622,SAOM!B$2:M1880,12,0)</f>
        <v>(31) 3595-2580</v>
      </c>
      <c r="V622" s="12"/>
      <c r="W622" s="8"/>
      <c r="X622" s="39"/>
      <c r="Y622" s="41"/>
      <c r="Z622" s="105"/>
      <c r="AA622" s="42"/>
      <c r="AB622" s="8"/>
      <c r="AC622" s="50" t="s">
        <v>4902</v>
      </c>
    </row>
    <row r="623" spans="1:29" s="61" customFormat="1">
      <c r="A623" s="92">
        <v>3656</v>
      </c>
      <c r="B623" s="75">
        <v>3656</v>
      </c>
      <c r="C623" s="12">
        <v>41066</v>
      </c>
      <c r="D623" s="12">
        <f t="shared" ref="D623:D624" si="15">C623+45</f>
        <v>41111</v>
      </c>
      <c r="E623" s="47">
        <f t="shared" si="11"/>
        <v>41126</v>
      </c>
      <c r="F623" s="47" t="s">
        <v>503</v>
      </c>
      <c r="G623" s="44" t="s">
        <v>754</v>
      </c>
      <c r="H623" s="7" t="s">
        <v>501</v>
      </c>
      <c r="I623" s="7" t="s">
        <v>501</v>
      </c>
      <c r="J623" s="8" t="s">
        <v>4790</v>
      </c>
      <c r="K623" s="8" t="s">
        <v>4822</v>
      </c>
      <c r="L623" s="8" t="s">
        <v>4823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>
        <f>VLOOKUP(B623,SAOM!B$2:L2301,11,0)</f>
        <v>38760000</v>
      </c>
      <c r="T623" s="33"/>
      <c r="U623" s="8" t="str">
        <f>VLOOKUP(B623,SAOM!B$2:M1881,12,0)</f>
        <v>34 3833-1696</v>
      </c>
      <c r="V623" s="12"/>
      <c r="W623" s="8"/>
      <c r="X623" s="39"/>
      <c r="Y623" s="41"/>
      <c r="Z623" s="105"/>
      <c r="AA623" s="42"/>
      <c r="AB623" s="8"/>
      <c r="AC623" s="50" t="s">
        <v>4902</v>
      </c>
    </row>
    <row r="624" spans="1:29" s="61" customFormat="1">
      <c r="A624" s="43">
        <v>3657</v>
      </c>
      <c r="B624" s="75">
        <v>3657</v>
      </c>
      <c r="C624" s="12">
        <v>41066</v>
      </c>
      <c r="D624" s="12">
        <f t="shared" si="15"/>
        <v>41111</v>
      </c>
      <c r="E624" s="47">
        <f t="shared" si="11"/>
        <v>41126</v>
      </c>
      <c r="F624" s="47" t="s">
        <v>503</v>
      </c>
      <c r="G624" s="44" t="s">
        <v>754</v>
      </c>
      <c r="H624" s="7" t="s">
        <v>501</v>
      </c>
      <c r="I624" s="7" t="s">
        <v>501</v>
      </c>
      <c r="J624" s="8" t="s">
        <v>4790</v>
      </c>
      <c r="K624" s="8" t="s">
        <v>4822</v>
      </c>
      <c r="L624" s="8" t="s">
        <v>4823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>
        <f>VLOOKUP(B624,SAOM!B$2:L2302,11,0)</f>
        <v>38760000</v>
      </c>
      <c r="T624" s="33"/>
      <c r="U624" s="8" t="str">
        <f>VLOOKUP(B624,SAOM!B$2:M1882,12,0)</f>
        <v>34 3833-1171</v>
      </c>
      <c r="V624" s="12"/>
      <c r="W624" s="8"/>
      <c r="X624" s="39"/>
      <c r="Y624" s="41"/>
      <c r="Z624" s="105"/>
      <c r="AA624" s="42"/>
      <c r="AB624" s="8"/>
      <c r="AC624" s="50" t="s">
        <v>4902</v>
      </c>
    </row>
    <row r="625" spans="1:29" s="61" customFormat="1">
      <c r="A625" s="92">
        <v>3834</v>
      </c>
      <c r="B625" s="75">
        <v>3834</v>
      </c>
      <c r="C625" s="12">
        <v>41088</v>
      </c>
      <c r="D625" s="12">
        <f t="shared" ref="D625:D647" si="16">C625+45</f>
        <v>41133</v>
      </c>
      <c r="E625" s="47">
        <f t="shared" ref="E625:E647" si="17">D625+15</f>
        <v>41148</v>
      </c>
      <c r="F625" s="47" t="s">
        <v>503</v>
      </c>
      <c r="G625" s="44" t="s">
        <v>754</v>
      </c>
      <c r="H625" s="7" t="s">
        <v>686</v>
      </c>
      <c r="I625" s="7" t="s">
        <v>686</v>
      </c>
      <c r="J625" s="8" t="s">
        <v>4719</v>
      </c>
      <c r="K625" s="8" t="s">
        <v>4820</v>
      </c>
      <c r="L625" s="8" t="s">
        <v>4821</v>
      </c>
      <c r="M625" s="9" t="str">
        <f>VLOOKUP(B625,SAOM!B$2:H1577,7,0)</f>
        <v>-</v>
      </c>
      <c r="N625" s="9">
        <v>4034</v>
      </c>
      <c r="O625" s="12" t="str">
        <f>VLOOKUP(B625,SAOM!B$2:I1577,8,0)</f>
        <v>-</v>
      </c>
      <c r="P625" s="12" t="e">
        <f>VLOOKUP(B625,AG_Lider!A$1:F1936,6,0)</f>
        <v>#N/A</v>
      </c>
      <c r="Q625" s="17" t="str">
        <f>VLOOKUP(B625,SAOM!B$2:J1577,9,0)</f>
        <v>Gilson</v>
      </c>
      <c r="R625" s="12" t="str">
        <f>VLOOKUP(B625,SAOM!B$2:K2023,10,0)</f>
        <v>Rua Veneza,16</v>
      </c>
      <c r="S625" s="17" t="str">
        <f>VLOOKUP(B625,SAOM!B$2:L2303,11,0)</f>
        <v>32641-810</v>
      </c>
      <c r="T625" s="33"/>
      <c r="U625" s="8" t="str">
        <f>VLOOKUP(B625,SAOM!B$2:M1883,12,0)</f>
        <v>(31) 3530-6260</v>
      </c>
      <c r="V625" s="12"/>
      <c r="W625" s="8"/>
      <c r="X625" s="39"/>
      <c r="Y625" s="41"/>
      <c r="Z625" s="105"/>
      <c r="AA625" s="42"/>
      <c r="AB625" s="8"/>
      <c r="AC625" s="50" t="s">
        <v>4902</v>
      </c>
    </row>
    <row r="626" spans="1:29" s="61" customFormat="1">
      <c r="A626" s="92">
        <v>3835</v>
      </c>
      <c r="B626" s="75">
        <v>3835</v>
      </c>
      <c r="C626" s="12">
        <v>41088</v>
      </c>
      <c r="D626" s="12">
        <f t="shared" si="16"/>
        <v>41133</v>
      </c>
      <c r="E626" s="47">
        <f t="shared" si="17"/>
        <v>41148</v>
      </c>
      <c r="F626" s="47" t="s">
        <v>503</v>
      </c>
      <c r="G626" s="44" t="s">
        <v>754</v>
      </c>
      <c r="H626" s="7" t="s">
        <v>686</v>
      </c>
      <c r="I626" s="7" t="s">
        <v>686</v>
      </c>
      <c r="J626" s="8" t="s">
        <v>4719</v>
      </c>
      <c r="K626" s="8" t="s">
        <v>4820</v>
      </c>
      <c r="L626" s="8" t="s">
        <v>4821</v>
      </c>
      <c r="M626" s="9" t="str">
        <f>VLOOKUP(B626,SAOM!B$2:H1578,7,0)</f>
        <v>-</v>
      </c>
      <c r="N626" s="9">
        <v>4035</v>
      </c>
      <c r="O626" s="12" t="str">
        <f>VLOOKUP(B626,SAOM!B$2:I1578,8,0)</f>
        <v>-</v>
      </c>
      <c r="P626" s="12" t="e">
        <f>VLOOKUP(B626,AG_Lider!A$1:F1937,6,0)</f>
        <v>#N/A</v>
      </c>
      <c r="Q626" s="17" t="str">
        <f>VLOOKUP(B626,SAOM!B$2:J1578,9,0)</f>
        <v>Agneia de Lourdes</v>
      </c>
      <c r="R626" s="12" t="str">
        <f>VLOOKUP(B626,SAOM!B$2:K2024,10,0)</f>
        <v>Rua Silva Lima,75</v>
      </c>
      <c r="S626" s="17" t="str">
        <f>VLOOKUP(B626,SAOM!B$2:L2304,11,0)</f>
        <v>32628-118</v>
      </c>
      <c r="T626" s="33"/>
      <c r="U626" s="8" t="str">
        <f>VLOOKUP(B626,SAOM!B$2:M1884,12,0)</f>
        <v>(31) 3530-9181</v>
      </c>
      <c r="V626" s="12"/>
      <c r="W626" s="8"/>
      <c r="X626" s="39"/>
      <c r="Y626" s="41"/>
      <c r="Z626" s="105"/>
      <c r="AA626" s="42"/>
      <c r="AB626" s="8"/>
      <c r="AC626" s="50"/>
    </row>
    <row r="627" spans="1:29" s="61" customFormat="1">
      <c r="A627" s="92">
        <v>3836</v>
      </c>
      <c r="B627" s="75">
        <v>3836</v>
      </c>
      <c r="C627" s="12">
        <v>41088</v>
      </c>
      <c r="D627" s="12">
        <f t="shared" si="16"/>
        <v>41133</v>
      </c>
      <c r="E627" s="47">
        <f t="shared" si="17"/>
        <v>41148</v>
      </c>
      <c r="F627" s="47" t="s">
        <v>503</v>
      </c>
      <c r="G627" s="44" t="s">
        <v>754</v>
      </c>
      <c r="H627" s="7" t="s">
        <v>686</v>
      </c>
      <c r="I627" s="7" t="s">
        <v>686</v>
      </c>
      <c r="J627" s="8" t="s">
        <v>4719</v>
      </c>
      <c r="K627" s="8" t="s">
        <v>4820</v>
      </c>
      <c r="L627" s="8" t="s">
        <v>4821</v>
      </c>
      <c r="M627" s="9" t="str">
        <f>VLOOKUP(B627,SAOM!B$2:H1579,7,0)</f>
        <v>-</v>
      </c>
      <c r="N627" s="9">
        <v>4036</v>
      </c>
      <c r="O627" s="12" t="str">
        <f>VLOOKUP(B627,SAOM!B$2:I1579,8,0)</f>
        <v>-</v>
      </c>
      <c r="P627" s="12" t="e">
        <f>VLOOKUP(B627,AG_Lider!A$1:F1938,6,0)</f>
        <v>#N/A</v>
      </c>
      <c r="Q627" s="17" t="str">
        <f>VLOOKUP(B627,SAOM!B$2:J1579,9,0)</f>
        <v>Sergio</v>
      </c>
      <c r="R627" s="12" t="str">
        <f>VLOOKUP(B627,SAOM!B$2:K2025,10,0)</f>
        <v>Rodovia MG060 Km3,188</v>
      </c>
      <c r="S627" s="17" t="str">
        <f>VLOOKUP(B627,SAOM!B$2:L2305,11,0)</f>
        <v>32623-245</v>
      </c>
      <c r="T627" s="33"/>
      <c r="U627" s="8" t="str">
        <f>VLOOKUP(B627,SAOM!B$2:M1885,12,0)</f>
        <v>(31) 3596-2899</v>
      </c>
      <c r="V627" s="12"/>
      <c r="W627" s="8"/>
      <c r="X627" s="39"/>
      <c r="Y627" s="41"/>
      <c r="Z627" s="105"/>
      <c r="AA627" s="42"/>
      <c r="AB627" s="8"/>
      <c r="AC627" s="50"/>
    </row>
    <row r="628" spans="1:29" s="61" customFormat="1">
      <c r="A628" s="92">
        <v>3837</v>
      </c>
      <c r="B628" s="75">
        <v>3837</v>
      </c>
      <c r="C628" s="12">
        <v>41088</v>
      </c>
      <c r="D628" s="12">
        <f t="shared" si="16"/>
        <v>41133</v>
      </c>
      <c r="E628" s="47">
        <f t="shared" si="17"/>
        <v>41148</v>
      </c>
      <c r="F628" s="47" t="s">
        <v>503</v>
      </c>
      <c r="G628" s="44" t="s">
        <v>754</v>
      </c>
      <c r="H628" s="7" t="s">
        <v>686</v>
      </c>
      <c r="I628" s="7" t="s">
        <v>686</v>
      </c>
      <c r="J628" s="8" t="s">
        <v>4719</v>
      </c>
      <c r="K628" s="8" t="s">
        <v>4820</v>
      </c>
      <c r="L628" s="8" t="s">
        <v>4821</v>
      </c>
      <c r="M628" s="9" t="str">
        <f>VLOOKUP(B628,SAOM!B$2:H1580,7,0)</f>
        <v>-</v>
      </c>
      <c r="N628" s="9">
        <v>4037</v>
      </c>
      <c r="O628" s="12" t="str">
        <f>VLOOKUP(B628,SAOM!B$2:I1580,8,0)</f>
        <v>-</v>
      </c>
      <c r="P628" s="12" t="e">
        <f>VLOOKUP(B628,AG_Lider!A$1:F1939,6,0)</f>
        <v>#N/A</v>
      </c>
      <c r="Q628" s="17" t="str">
        <f>VLOOKUP(B628,SAOM!B$2:J1580,9,0)</f>
        <v>Janainade Paula</v>
      </c>
      <c r="R628" s="12" t="str">
        <f>VLOOKUP(B628,SAOM!B$2:K2026,10,0)</f>
        <v>Rua Arlindo José dos Santos,160</v>
      </c>
      <c r="S628" s="17" t="str">
        <f>VLOOKUP(B628,SAOM!B$2:L2306,11,0)</f>
        <v>32606-018</v>
      </c>
      <c r="T628" s="33"/>
      <c r="U628" s="8" t="str">
        <f>VLOOKUP(B628,SAOM!B$2:M1886,12,0)</f>
        <v>(31) 3593-8128</v>
      </c>
      <c r="V628" s="12"/>
      <c r="W628" s="8"/>
      <c r="X628" s="39"/>
      <c r="Y628" s="41"/>
      <c r="Z628" s="105"/>
      <c r="AA628" s="42"/>
      <c r="AB628" s="8"/>
      <c r="AC628" s="50"/>
    </row>
    <row r="629" spans="1:29" s="61" customFormat="1">
      <c r="A629" s="92">
        <v>3838</v>
      </c>
      <c r="B629" s="75">
        <v>3838</v>
      </c>
      <c r="C629" s="12">
        <v>41088</v>
      </c>
      <c r="D629" s="12">
        <f t="shared" si="16"/>
        <v>41133</v>
      </c>
      <c r="E629" s="47">
        <f t="shared" si="17"/>
        <v>41148</v>
      </c>
      <c r="F629" s="47" t="s">
        <v>503</v>
      </c>
      <c r="G629" s="44" t="s">
        <v>754</v>
      </c>
      <c r="H629" s="7" t="s">
        <v>686</v>
      </c>
      <c r="I629" s="7" t="s">
        <v>686</v>
      </c>
      <c r="J629" s="8" t="s">
        <v>4719</v>
      </c>
      <c r="K629" s="8" t="s">
        <v>4820</v>
      </c>
      <c r="L629" s="8" t="s">
        <v>4821</v>
      </c>
      <c r="M629" s="9" t="str">
        <f>VLOOKUP(B629,SAOM!B$2:H1581,7,0)</f>
        <v>-</v>
      </c>
      <c r="N629" s="9">
        <v>4038</v>
      </c>
      <c r="O629" s="12" t="str">
        <f>VLOOKUP(B629,SAOM!B$2:I1581,8,0)</f>
        <v>-</v>
      </c>
      <c r="P629" s="12" t="e">
        <f>VLOOKUP(B629,AG_Lider!A$1:F1940,6,0)</f>
        <v>#N/A</v>
      </c>
      <c r="Q629" s="17" t="str">
        <f>VLOOKUP(B629,SAOM!B$2:J1581,9,0)</f>
        <v>Leandro Cesar</v>
      </c>
      <c r="R629" s="12" t="str">
        <f>VLOOKUP(B629,SAOM!B$2:K2027,10,0)</f>
        <v>Rua Divinópolis,153</v>
      </c>
      <c r="S629" s="17" t="str">
        <f>VLOOKUP(B629,SAOM!B$2:L2307,11,0)</f>
        <v>32606-710</v>
      </c>
      <c r="T629" s="33"/>
      <c r="U629" s="8" t="str">
        <f>VLOOKUP(B629,SAOM!B$2:M1887,12,0)</f>
        <v>(31) 3532-8920</v>
      </c>
      <c r="V629" s="12"/>
      <c r="W629" s="8"/>
      <c r="X629" s="39"/>
      <c r="Y629" s="41"/>
      <c r="Z629" s="105"/>
      <c r="AA629" s="42"/>
      <c r="AB629" s="8"/>
      <c r="AC629" s="50"/>
    </row>
    <row r="630" spans="1:29" s="61" customFormat="1">
      <c r="A630" s="92">
        <v>3829</v>
      </c>
      <c r="B630" s="75">
        <v>3829</v>
      </c>
      <c r="C630" s="12">
        <v>41088</v>
      </c>
      <c r="D630" s="12">
        <f t="shared" si="16"/>
        <v>41133</v>
      </c>
      <c r="E630" s="47">
        <f t="shared" si="17"/>
        <v>41148</v>
      </c>
      <c r="F630" s="47" t="s">
        <v>503</v>
      </c>
      <c r="G630" s="44" t="s">
        <v>754</v>
      </c>
      <c r="H630" s="7" t="s">
        <v>686</v>
      </c>
      <c r="I630" s="7" t="s">
        <v>686</v>
      </c>
      <c r="J630" s="8" t="s">
        <v>4719</v>
      </c>
      <c r="K630" s="8" t="s">
        <v>4820</v>
      </c>
      <c r="L630" s="8" t="s">
        <v>4821</v>
      </c>
      <c r="M630" s="9" t="str">
        <f>VLOOKUP(B630,SAOM!B$2:H1582,7,0)</f>
        <v>-</v>
      </c>
      <c r="N630" s="9">
        <v>4039</v>
      </c>
      <c r="O630" s="12" t="str">
        <f>VLOOKUP(B630,SAOM!B$2:I1582,8,0)</f>
        <v>-</v>
      </c>
      <c r="P630" s="12" t="e">
        <f>VLOOKUP(B630,AG_Lider!A$1:F1941,6,0)</f>
        <v>#N/A</v>
      </c>
      <c r="Q630" s="17" t="str">
        <f>VLOOKUP(B630,SAOM!B$2:J1582,9,0)</f>
        <v>Emilia</v>
      </c>
      <c r="R630" s="12" t="str">
        <f>VLOOKUP(B630,SAOM!B$2:K2028,10,0)</f>
        <v>Av. Belo Horizonte, 154</v>
      </c>
      <c r="S630" s="17" t="str">
        <f>VLOOKUP(B630,SAOM!B$2:L2308,11,0)</f>
        <v>32681-426</v>
      </c>
      <c r="T630" s="33"/>
      <c r="U630" s="8" t="str">
        <f>VLOOKUP(B630,SAOM!B$2:M1888,12,0)</f>
        <v>(31) 3597-8274</v>
      </c>
      <c r="V630" s="12"/>
      <c r="W630" s="8"/>
      <c r="X630" s="39"/>
      <c r="Y630" s="41"/>
      <c r="Z630" s="105"/>
      <c r="AA630" s="42"/>
      <c r="AB630" s="8"/>
      <c r="AC630" s="50"/>
    </row>
    <row r="631" spans="1:29" s="61" customFormat="1">
      <c r="A631" s="92">
        <v>3825</v>
      </c>
      <c r="B631" s="75">
        <v>3825</v>
      </c>
      <c r="C631" s="12">
        <v>41088</v>
      </c>
      <c r="D631" s="12">
        <f t="shared" si="16"/>
        <v>41133</v>
      </c>
      <c r="E631" s="47">
        <f t="shared" si="17"/>
        <v>41148</v>
      </c>
      <c r="F631" s="47" t="s">
        <v>503</v>
      </c>
      <c r="G631" s="44" t="s">
        <v>754</v>
      </c>
      <c r="H631" s="7" t="s">
        <v>686</v>
      </c>
      <c r="I631" s="7" t="s">
        <v>686</v>
      </c>
      <c r="J631" s="8" t="s">
        <v>4719</v>
      </c>
      <c r="K631" s="8" t="s">
        <v>4820</v>
      </c>
      <c r="L631" s="8" t="s">
        <v>4821</v>
      </c>
      <c r="M631" s="9" t="str">
        <f>VLOOKUP(B631,SAOM!B$2:H1583,7,0)</f>
        <v>-</v>
      </c>
      <c r="N631" s="9">
        <v>4040</v>
      </c>
      <c r="O631" s="12" t="str">
        <f>VLOOKUP(B631,SAOM!B$2:I1583,8,0)</f>
        <v>-</v>
      </c>
      <c r="P631" s="12" t="e">
        <f>VLOOKUP(B631,AG_Lider!A$1:F1942,6,0)</f>
        <v>#N/A</v>
      </c>
      <c r="Q631" s="17" t="str">
        <f>VLOOKUP(B631,SAOM!B$2:J1583,9,0)</f>
        <v>Alexsander</v>
      </c>
      <c r="R631" s="12" t="str">
        <f>VLOOKUP(B631,SAOM!B$2:K2029,10,0)</f>
        <v>Av. Bandeirantes,441</v>
      </c>
      <c r="S631" s="17" t="str">
        <f>VLOOKUP(B631,SAOM!B$2:L2309,11,0)</f>
        <v>32670-295</v>
      </c>
      <c r="T631" s="33"/>
      <c r="U631" s="8" t="str">
        <f>VLOOKUP(B631,SAOM!B$2:M1889,12,0)</f>
        <v>(31) 3591-7410</v>
      </c>
      <c r="V631" s="12"/>
      <c r="W631" s="8"/>
      <c r="X631" s="39"/>
      <c r="Y631" s="41"/>
      <c r="Z631" s="105"/>
      <c r="AA631" s="42"/>
      <c r="AB631" s="8"/>
      <c r="AC631" s="50"/>
    </row>
    <row r="632" spans="1:29" s="61" customFormat="1">
      <c r="A632" s="92">
        <v>3828</v>
      </c>
      <c r="B632" s="75">
        <v>3828</v>
      </c>
      <c r="C632" s="12">
        <v>41088</v>
      </c>
      <c r="D632" s="12">
        <f t="shared" si="16"/>
        <v>41133</v>
      </c>
      <c r="E632" s="47">
        <f t="shared" si="17"/>
        <v>41148</v>
      </c>
      <c r="F632" s="47" t="s">
        <v>503</v>
      </c>
      <c r="G632" s="44" t="s">
        <v>754</v>
      </c>
      <c r="H632" s="7" t="s">
        <v>686</v>
      </c>
      <c r="I632" s="7" t="s">
        <v>686</v>
      </c>
      <c r="J632" s="8" t="s">
        <v>4719</v>
      </c>
      <c r="K632" s="8" t="s">
        <v>4820</v>
      </c>
      <c r="L632" s="8" t="s">
        <v>4821</v>
      </c>
      <c r="M632" s="9" t="str">
        <f>VLOOKUP(B632,SAOM!B$2:H1584,7,0)</f>
        <v>-</v>
      </c>
      <c r="N632" s="9">
        <v>4041</v>
      </c>
      <c r="O632" s="12" t="str">
        <f>VLOOKUP(B632,SAOM!B$2:I1584,8,0)</f>
        <v>-</v>
      </c>
      <c r="P632" s="12" t="e">
        <f>VLOOKUP(B632,AG_Lider!A$1:F1943,6,0)</f>
        <v>#N/A</v>
      </c>
      <c r="Q632" s="17" t="str">
        <f>VLOOKUP(B632,SAOM!B$2:J1584,9,0)</f>
        <v>Erlaine</v>
      </c>
      <c r="R632" s="12" t="str">
        <f>VLOOKUP(B632,SAOM!B$2:K2030,10,0)</f>
        <v>Rua Augusto Severo,254</v>
      </c>
      <c r="S632" s="17" t="str">
        <f>VLOOKUP(B632,SAOM!B$2:L2310,11,0)</f>
        <v>32681-520</v>
      </c>
      <c r="T632" s="33"/>
      <c r="U632" s="8" t="str">
        <f>VLOOKUP(B632,SAOM!B$2:M1890,12,0)</f>
        <v>(31) 3591-3883</v>
      </c>
      <c r="V632" s="12"/>
      <c r="W632" s="8"/>
      <c r="X632" s="39"/>
      <c r="Y632" s="41"/>
      <c r="Z632" s="105"/>
      <c r="AA632" s="42"/>
      <c r="AB632" s="8"/>
      <c r="AC632" s="50"/>
    </row>
    <row r="633" spans="1:29" s="61" customFormat="1">
      <c r="A633" s="92">
        <v>3817</v>
      </c>
      <c r="B633" s="75">
        <v>3817</v>
      </c>
      <c r="C633" s="12">
        <v>41088</v>
      </c>
      <c r="D633" s="12">
        <f t="shared" si="16"/>
        <v>41133</v>
      </c>
      <c r="E633" s="47">
        <f t="shared" si="17"/>
        <v>41148</v>
      </c>
      <c r="F633" s="47" t="s">
        <v>503</v>
      </c>
      <c r="G633" s="44" t="s">
        <v>754</v>
      </c>
      <c r="H633" s="7" t="s">
        <v>686</v>
      </c>
      <c r="I633" s="7" t="s">
        <v>686</v>
      </c>
      <c r="J633" s="8" t="s">
        <v>4719</v>
      </c>
      <c r="K633" s="8" t="s">
        <v>4820</v>
      </c>
      <c r="L633" s="8" t="s">
        <v>4821</v>
      </c>
      <c r="M633" s="9" t="str">
        <f>VLOOKUP(B633,SAOM!B$2:H1585,7,0)</f>
        <v>-</v>
      </c>
      <c r="N633" s="9">
        <v>4042</v>
      </c>
      <c r="O633" s="12" t="str">
        <f>VLOOKUP(B633,SAOM!B$2:I1585,8,0)</f>
        <v>-</v>
      </c>
      <c r="P633" s="12" t="e">
        <f>VLOOKUP(B633,AG_Lider!A$1:F1944,6,0)</f>
        <v>#N/A</v>
      </c>
      <c r="Q633" s="17" t="str">
        <f>VLOOKUP(B633,SAOM!B$2:J1585,9,0)</f>
        <v>Lercina</v>
      </c>
      <c r="R633" s="12" t="str">
        <f>VLOOKUP(B633,SAOM!B$2:K2031,10,0)</f>
        <v>Rua Peru,191</v>
      </c>
      <c r="S633" s="17" t="str">
        <f>VLOOKUP(B633,SAOM!B$2:L2311,11,0)</f>
        <v>32668-126</v>
      </c>
      <c r="T633" s="33"/>
      <c r="U633" s="8" t="str">
        <f>VLOOKUP(B633,SAOM!B$2:M1891,12,0)</f>
        <v>(31) 3596-3332</v>
      </c>
      <c r="V633" s="12"/>
      <c r="W633" s="8"/>
      <c r="X633" s="39"/>
      <c r="Y633" s="41"/>
      <c r="Z633" s="105"/>
      <c r="AA633" s="42"/>
      <c r="AB633" s="8"/>
      <c r="AC633" s="50"/>
    </row>
    <row r="634" spans="1:29" s="61" customFormat="1">
      <c r="A634" s="92">
        <v>3831</v>
      </c>
      <c r="B634" s="75">
        <v>3831</v>
      </c>
      <c r="C634" s="12">
        <v>41088</v>
      </c>
      <c r="D634" s="12">
        <f t="shared" si="16"/>
        <v>41133</v>
      </c>
      <c r="E634" s="47">
        <f t="shared" si="17"/>
        <v>41148</v>
      </c>
      <c r="F634" s="47" t="s">
        <v>503</v>
      </c>
      <c r="G634" s="44" t="s">
        <v>754</v>
      </c>
      <c r="H634" s="7" t="s">
        <v>686</v>
      </c>
      <c r="I634" s="7" t="s">
        <v>686</v>
      </c>
      <c r="J634" s="8" t="s">
        <v>4719</v>
      </c>
      <c r="K634" s="8" t="s">
        <v>4820</v>
      </c>
      <c r="L634" s="8" t="s">
        <v>4821</v>
      </c>
      <c r="M634" s="9" t="str">
        <f>VLOOKUP(B634,SAOM!B$2:H1586,7,0)</f>
        <v>-</v>
      </c>
      <c r="N634" s="9">
        <v>4043</v>
      </c>
      <c r="O634" s="12" t="str">
        <f>VLOOKUP(B634,SAOM!B$2:I1586,8,0)</f>
        <v>-</v>
      </c>
      <c r="P634" s="12" t="e">
        <f>VLOOKUP(B634,AG_Lider!A$1:F1945,6,0)</f>
        <v>#N/A</v>
      </c>
      <c r="Q634" s="17" t="str">
        <f>VLOOKUP(B634,SAOM!B$2:J1586,9,0)</f>
        <v>Jairo de Oliveira</v>
      </c>
      <c r="R634" s="12" t="str">
        <f>VLOOKUP(B634,SAOM!B$2:K2032,10,0)</f>
        <v>Rua Allan Kardec,05</v>
      </c>
      <c r="S634" s="17" t="str">
        <f>VLOOKUP(B634,SAOM!B$2:L2312,11,0)</f>
        <v>32641-300</v>
      </c>
      <c r="T634" s="33"/>
      <c r="U634" s="8" t="str">
        <f>VLOOKUP(B634,SAOM!B$2:M1892,12,0)</f>
        <v>(31) 3596-1511</v>
      </c>
      <c r="V634" s="12"/>
      <c r="W634" s="8"/>
      <c r="X634" s="39"/>
      <c r="Y634" s="41"/>
      <c r="Z634" s="105"/>
      <c r="AA634" s="42"/>
      <c r="AB634" s="8"/>
      <c r="AC634" s="50"/>
    </row>
    <row r="635" spans="1:29" s="61" customFormat="1">
      <c r="A635" s="92">
        <v>3826</v>
      </c>
      <c r="B635" s="75">
        <v>3826</v>
      </c>
      <c r="C635" s="12">
        <v>41088</v>
      </c>
      <c r="D635" s="12">
        <f t="shared" si="16"/>
        <v>41133</v>
      </c>
      <c r="E635" s="47">
        <f t="shared" si="17"/>
        <v>41148</v>
      </c>
      <c r="F635" s="47" t="s">
        <v>503</v>
      </c>
      <c r="G635" s="44" t="s">
        <v>754</v>
      </c>
      <c r="H635" s="7" t="s">
        <v>686</v>
      </c>
      <c r="I635" s="7" t="s">
        <v>686</v>
      </c>
      <c r="J635" s="8" t="s">
        <v>4719</v>
      </c>
      <c r="K635" s="8" t="s">
        <v>4820</v>
      </c>
      <c r="L635" s="8" t="s">
        <v>4821</v>
      </c>
      <c r="M635" s="9" t="str">
        <f>VLOOKUP(B635,SAOM!B$2:H1587,7,0)</f>
        <v>-</v>
      </c>
      <c r="N635" s="9">
        <v>4044</v>
      </c>
      <c r="O635" s="12" t="str">
        <f>VLOOKUP(B635,SAOM!B$2:I1587,8,0)</f>
        <v>-</v>
      </c>
      <c r="P635" s="12" t="e">
        <f>VLOOKUP(B635,AG_Lider!A$1:F1946,6,0)</f>
        <v>#N/A</v>
      </c>
      <c r="Q635" s="17" t="str">
        <f>VLOOKUP(B635,SAOM!B$2:J1587,9,0)</f>
        <v>Rita Cristina</v>
      </c>
      <c r="R635" s="12" t="str">
        <f>VLOOKUP(B635,SAOM!B$2:K2033,10,0)</f>
        <v>Rua Dona Silvina,300</v>
      </c>
      <c r="S635" s="17" t="str">
        <f>VLOOKUP(B635,SAOM!B$2:L2313,11,0)</f>
        <v>32687-050</v>
      </c>
      <c r="T635" s="33"/>
      <c r="U635" s="8" t="str">
        <f>VLOOKUP(B635,SAOM!B$2:M1893,12,0)</f>
        <v>(31) 3591-2566</v>
      </c>
      <c r="V635" s="12"/>
      <c r="W635" s="8"/>
      <c r="X635" s="39"/>
      <c r="Y635" s="41"/>
      <c r="Z635" s="105"/>
      <c r="AA635" s="42"/>
      <c r="AB635" s="8"/>
      <c r="AC635" s="50"/>
    </row>
    <row r="636" spans="1:29" s="61" customFormat="1">
      <c r="A636" s="92">
        <v>3827</v>
      </c>
      <c r="B636" s="75">
        <v>3827</v>
      </c>
      <c r="C636" s="12">
        <v>41088</v>
      </c>
      <c r="D636" s="12">
        <f t="shared" si="16"/>
        <v>41133</v>
      </c>
      <c r="E636" s="47">
        <f t="shared" si="17"/>
        <v>41148</v>
      </c>
      <c r="F636" s="47" t="s">
        <v>503</v>
      </c>
      <c r="G636" s="44" t="s">
        <v>754</v>
      </c>
      <c r="H636" s="7" t="s">
        <v>686</v>
      </c>
      <c r="I636" s="7" t="s">
        <v>686</v>
      </c>
      <c r="J636" s="8" t="s">
        <v>4719</v>
      </c>
      <c r="K636" s="8" t="s">
        <v>4820</v>
      </c>
      <c r="L636" s="8" t="s">
        <v>4821</v>
      </c>
      <c r="M636" s="9" t="str">
        <f>VLOOKUP(B636,SAOM!B$2:H1588,7,0)</f>
        <v>-</v>
      </c>
      <c r="N636" s="9">
        <v>4045</v>
      </c>
      <c r="O636" s="12" t="str">
        <f>VLOOKUP(B636,SAOM!B$2:I1588,8,0)</f>
        <v>-</v>
      </c>
      <c r="P636" s="12" t="e">
        <f>VLOOKUP(B636,AG_Lider!A$1:F1947,6,0)</f>
        <v>#N/A</v>
      </c>
      <c r="Q636" s="17" t="str">
        <f>VLOOKUP(B636,SAOM!B$2:J1588,9,0)</f>
        <v>Flauzina Aparecida</v>
      </c>
      <c r="R636" s="12" t="str">
        <f>VLOOKUP(B636,SAOM!B$2:K2034,10,0)</f>
        <v>Rua Vitoria Regia,220</v>
      </c>
      <c r="S636" s="17" t="str">
        <f>VLOOKUP(B636,SAOM!B$2:L2314,11,0)</f>
        <v>32685-014</v>
      </c>
      <c r="T636" s="33"/>
      <c r="U636" s="8" t="str">
        <f>VLOOKUP(B636,SAOM!B$2:M1894,12,0)</f>
        <v>(31) 3594-7292</v>
      </c>
      <c r="V636" s="12"/>
      <c r="W636" s="8"/>
      <c r="X636" s="39"/>
      <c r="Y636" s="41"/>
      <c r="Z636" s="105"/>
      <c r="AA636" s="42"/>
      <c r="AB636" s="8"/>
      <c r="AC636" s="50"/>
    </row>
    <row r="637" spans="1:29" s="61" customFormat="1">
      <c r="A637" s="92">
        <v>3819</v>
      </c>
      <c r="B637" s="75">
        <v>3819</v>
      </c>
      <c r="C637" s="12">
        <v>41088</v>
      </c>
      <c r="D637" s="12">
        <f t="shared" si="16"/>
        <v>41133</v>
      </c>
      <c r="E637" s="47">
        <f t="shared" si="17"/>
        <v>41148</v>
      </c>
      <c r="F637" s="47" t="s">
        <v>503</v>
      </c>
      <c r="G637" s="44" t="s">
        <v>754</v>
      </c>
      <c r="H637" s="7" t="s">
        <v>686</v>
      </c>
      <c r="I637" s="7" t="s">
        <v>686</v>
      </c>
      <c r="J637" s="8" t="s">
        <v>4719</v>
      </c>
      <c r="K637" s="8" t="s">
        <v>4820</v>
      </c>
      <c r="L637" s="8" t="s">
        <v>4821</v>
      </c>
      <c r="M637" s="9" t="str">
        <f>VLOOKUP(B637,SAOM!B$2:H1589,7,0)</f>
        <v>-</v>
      </c>
      <c r="N637" s="9">
        <v>4046</v>
      </c>
      <c r="O637" s="12" t="str">
        <f>VLOOKUP(B637,SAOM!B$2:I1589,8,0)</f>
        <v>-</v>
      </c>
      <c r="P637" s="12" t="e">
        <f>VLOOKUP(B637,AG_Lider!A$1:F1948,6,0)</f>
        <v>#N/A</v>
      </c>
      <c r="Q637" s="17" t="str">
        <f>VLOOKUP(B637,SAOM!B$2:J1589,9,0)</f>
        <v>Carla Regina Carvalho</v>
      </c>
      <c r="R637" s="12" t="str">
        <f>VLOOKUP(B637,SAOM!B$2:K2035,10,0)</f>
        <v>Rua Jovelino Gregorio da Silva,225</v>
      </c>
      <c r="S637" s="17" t="str">
        <f>VLOOKUP(B637,SAOM!B$2:L2315,11,0)</f>
        <v>32667-005</v>
      </c>
      <c r="T637" s="33"/>
      <c r="U637" s="8" t="str">
        <f>VLOOKUP(B637,SAOM!B$2:M1895,12,0)</f>
        <v>(31) 3532-6145</v>
      </c>
      <c r="V637" s="12"/>
      <c r="W637" s="8"/>
      <c r="X637" s="39"/>
      <c r="Y637" s="41"/>
      <c r="Z637" s="105"/>
      <c r="AA637" s="42"/>
      <c r="AB637" s="8"/>
      <c r="AC637" s="50"/>
    </row>
    <row r="638" spans="1:29" s="61" customFormat="1">
      <c r="A638" s="92">
        <v>3816</v>
      </c>
      <c r="B638" s="75">
        <v>3816</v>
      </c>
      <c r="C638" s="12">
        <v>41088</v>
      </c>
      <c r="D638" s="12">
        <f t="shared" si="16"/>
        <v>41133</v>
      </c>
      <c r="E638" s="47">
        <f t="shared" si="17"/>
        <v>41148</v>
      </c>
      <c r="F638" s="47" t="s">
        <v>503</v>
      </c>
      <c r="G638" s="44" t="s">
        <v>754</v>
      </c>
      <c r="H638" s="7" t="s">
        <v>686</v>
      </c>
      <c r="I638" s="7" t="s">
        <v>686</v>
      </c>
      <c r="J638" s="8" t="s">
        <v>4719</v>
      </c>
      <c r="K638" s="8" t="s">
        <v>4820</v>
      </c>
      <c r="L638" s="8" t="s">
        <v>4821</v>
      </c>
      <c r="M638" s="9" t="str">
        <f>VLOOKUP(B638,SAOM!B$2:H1590,7,0)</f>
        <v>-</v>
      </c>
      <c r="N638" s="9">
        <v>4047</v>
      </c>
      <c r="O638" s="12" t="str">
        <f>VLOOKUP(B638,SAOM!B$2:I1590,8,0)</f>
        <v>-</v>
      </c>
      <c r="P638" s="12" t="e">
        <f>VLOOKUP(B638,AG_Lider!A$1:F1949,6,0)</f>
        <v>#N/A</v>
      </c>
      <c r="Q638" s="17" t="str">
        <f>VLOOKUP(B638,SAOM!B$2:J1590,9,0)</f>
        <v>Agnaldo</v>
      </c>
      <c r="R638" s="12" t="str">
        <f>VLOOKUP(B638,SAOM!B$2:K2036,10,0)</f>
        <v>Rua Rio Japurá,310</v>
      </c>
      <c r="S638" s="17" t="str">
        <f>VLOOKUP(B638,SAOM!B$2:L2316,11,0)</f>
        <v>32667-358</v>
      </c>
      <c r="T638" s="33"/>
      <c r="U638" s="8" t="str">
        <f>VLOOKUP(B638,SAOM!B$2:M1896,12,0)</f>
        <v>(31) 3592-2209</v>
      </c>
      <c r="V638" s="12"/>
      <c r="W638" s="8"/>
      <c r="X638" s="39"/>
      <c r="Y638" s="41"/>
      <c r="Z638" s="105"/>
      <c r="AA638" s="42"/>
      <c r="AB638" s="8"/>
      <c r="AC638" s="50"/>
    </row>
    <row r="639" spans="1:29" s="61" customFormat="1">
      <c r="A639" s="92">
        <v>3815</v>
      </c>
      <c r="B639" s="75">
        <v>3815</v>
      </c>
      <c r="C639" s="12">
        <v>41088</v>
      </c>
      <c r="D639" s="12">
        <f t="shared" si="16"/>
        <v>41133</v>
      </c>
      <c r="E639" s="47">
        <f t="shared" si="17"/>
        <v>41148</v>
      </c>
      <c r="F639" s="47" t="s">
        <v>503</v>
      </c>
      <c r="G639" s="44" t="s">
        <v>754</v>
      </c>
      <c r="H639" s="7" t="s">
        <v>686</v>
      </c>
      <c r="I639" s="7" t="s">
        <v>686</v>
      </c>
      <c r="J639" s="8" t="s">
        <v>4719</v>
      </c>
      <c r="K639" s="8" t="s">
        <v>4820</v>
      </c>
      <c r="L639" s="8" t="s">
        <v>4821</v>
      </c>
      <c r="M639" s="9" t="str">
        <f>VLOOKUP(B639,SAOM!B$2:H1591,7,0)</f>
        <v>-</v>
      </c>
      <c r="N639" s="9">
        <v>4048</v>
      </c>
      <c r="O639" s="12" t="str">
        <f>VLOOKUP(B639,SAOM!B$2:I1591,8,0)</f>
        <v>-</v>
      </c>
      <c r="P639" s="12" t="e">
        <f>VLOOKUP(B639,AG_Lider!A$1:F1950,6,0)</f>
        <v>#N/A</v>
      </c>
      <c r="Q639" s="17" t="str">
        <f>VLOOKUP(B639,SAOM!B$2:J1591,9,0)</f>
        <v>Wison Ribeiro de Meireles</v>
      </c>
      <c r="R639" s="12" t="str">
        <f>VLOOKUP(B639,SAOM!B$2:K2037,10,0)</f>
        <v>Rua Rio Amazonas,3926</v>
      </c>
      <c r="S639" s="17" t="str">
        <f>VLOOKUP(B639,SAOM!B$2:L2317,11,0)</f>
        <v>32661-820</v>
      </c>
      <c r="T639" s="33"/>
      <c r="U639" s="8" t="str">
        <f>VLOOKUP(B639,SAOM!B$2:M1897,12,0)</f>
        <v>(31) 3531-6187</v>
      </c>
      <c r="V639" s="12"/>
      <c r="W639" s="8"/>
      <c r="X639" s="39"/>
      <c r="Y639" s="41"/>
      <c r="Z639" s="105"/>
      <c r="AA639" s="42"/>
      <c r="AB639" s="8"/>
      <c r="AC639" s="50"/>
    </row>
    <row r="640" spans="1:29" s="61" customFormat="1">
      <c r="A640" s="92">
        <v>3830</v>
      </c>
      <c r="B640" s="75">
        <v>3830</v>
      </c>
      <c r="C640" s="12">
        <v>41088</v>
      </c>
      <c r="D640" s="12">
        <f t="shared" si="16"/>
        <v>41133</v>
      </c>
      <c r="E640" s="47">
        <f t="shared" si="17"/>
        <v>41148</v>
      </c>
      <c r="F640" s="47" t="s">
        <v>503</v>
      </c>
      <c r="G640" s="44" t="s">
        <v>754</v>
      </c>
      <c r="H640" s="7" t="s">
        <v>686</v>
      </c>
      <c r="I640" s="7" t="s">
        <v>686</v>
      </c>
      <c r="J640" s="8" t="s">
        <v>4719</v>
      </c>
      <c r="K640" s="8" t="s">
        <v>4820</v>
      </c>
      <c r="L640" s="8" t="s">
        <v>4821</v>
      </c>
      <c r="M640" s="9" t="str">
        <f>VLOOKUP(B640,SAOM!B$2:H1592,7,0)</f>
        <v>-</v>
      </c>
      <c r="N640" s="9">
        <v>4049</v>
      </c>
      <c r="O640" s="12" t="str">
        <f>VLOOKUP(B640,SAOM!B$2:I1592,8,0)</f>
        <v>-</v>
      </c>
      <c r="P640" s="12" t="e">
        <f>VLOOKUP(B640,AG_Lider!A$1:F1951,6,0)</f>
        <v>#N/A</v>
      </c>
      <c r="Q640" s="17" t="str">
        <f>VLOOKUP(B640,SAOM!B$2:J1592,9,0)</f>
        <v>Wison Ribeiro de Meireles</v>
      </c>
      <c r="R640" s="12" t="str">
        <f>VLOOKUP(B640,SAOM!B$2:K2038,10,0)</f>
        <v>Rua Rio Amazonas,3926</v>
      </c>
      <c r="S640" s="17" t="str">
        <f>VLOOKUP(B640,SAOM!B$2:L2318,11,0)</f>
        <v>32661-820</v>
      </c>
      <c r="T640" s="33"/>
      <c r="U640" s="8" t="str">
        <f>VLOOKUP(B640,SAOM!B$2:M1898,12,0)</f>
        <v>(31) 3531-6187</v>
      </c>
      <c r="V640" s="12"/>
      <c r="W640" s="8"/>
      <c r="X640" s="39"/>
      <c r="Y640" s="41"/>
      <c r="Z640" s="105"/>
      <c r="AA640" s="42"/>
      <c r="AB640" s="8"/>
      <c r="AC640" s="50"/>
    </row>
    <row r="641" spans="1:29" s="61" customFormat="1">
      <c r="A641" s="92">
        <v>3824</v>
      </c>
      <c r="B641" s="75">
        <v>3824</v>
      </c>
      <c r="C641" s="12">
        <v>41088</v>
      </c>
      <c r="D641" s="12">
        <f t="shared" si="16"/>
        <v>41133</v>
      </c>
      <c r="E641" s="47">
        <f t="shared" si="17"/>
        <v>41148</v>
      </c>
      <c r="F641" s="47" t="s">
        <v>503</v>
      </c>
      <c r="G641" s="44" t="s">
        <v>754</v>
      </c>
      <c r="H641" s="7" t="s">
        <v>686</v>
      </c>
      <c r="I641" s="7" t="s">
        <v>686</v>
      </c>
      <c r="J641" s="8" t="s">
        <v>4719</v>
      </c>
      <c r="K641" s="8" t="s">
        <v>4820</v>
      </c>
      <c r="L641" s="8" t="s">
        <v>4821</v>
      </c>
      <c r="M641" s="9" t="str">
        <f>VLOOKUP(B641,SAOM!B$2:H1593,7,0)</f>
        <v>-</v>
      </c>
      <c r="N641" s="9">
        <v>4050</v>
      </c>
      <c r="O641" s="12" t="str">
        <f>VLOOKUP(B641,SAOM!B$2:I1593,8,0)</f>
        <v>-</v>
      </c>
      <c r="P641" s="12" t="e">
        <f>VLOOKUP(B641,AG_Lider!A$1:F1952,6,0)</f>
        <v>#N/A</v>
      </c>
      <c r="Q641" s="17" t="str">
        <f>VLOOKUP(B641,SAOM!B$2:J1593,9,0)</f>
        <v>Wison Ribeiro de Meireles</v>
      </c>
      <c r="R641" s="12" t="str">
        <f>VLOOKUP(B641,SAOM!B$2:K2039,10,0)</f>
        <v>Rua Rio Amazonas,3926</v>
      </c>
      <c r="S641" s="17" t="str">
        <f>VLOOKUP(B641,SAOM!B$2:L2319,11,0)</f>
        <v>32661-820</v>
      </c>
      <c r="T641" s="33"/>
      <c r="U641" s="8" t="str">
        <f>VLOOKUP(B641,SAOM!B$2:M1899,12,0)</f>
        <v>(31) 3531-6187</v>
      </c>
      <c r="V641" s="12"/>
      <c r="W641" s="8"/>
      <c r="X641" s="39"/>
      <c r="Y641" s="41"/>
      <c r="Z641" s="105"/>
      <c r="AA641" s="42"/>
      <c r="AB641" s="8"/>
      <c r="AC641" s="50"/>
    </row>
    <row r="642" spans="1:29" s="61" customFormat="1">
      <c r="A642" s="92">
        <v>3820</v>
      </c>
      <c r="B642" s="75">
        <v>3820</v>
      </c>
      <c r="C642" s="12">
        <v>41088</v>
      </c>
      <c r="D642" s="12">
        <f t="shared" si="16"/>
        <v>41133</v>
      </c>
      <c r="E642" s="47">
        <f t="shared" si="17"/>
        <v>41148</v>
      </c>
      <c r="F642" s="47" t="s">
        <v>503</v>
      </c>
      <c r="G642" s="44" t="s">
        <v>754</v>
      </c>
      <c r="H642" s="7" t="s">
        <v>686</v>
      </c>
      <c r="I642" s="7" t="s">
        <v>686</v>
      </c>
      <c r="J642" s="8" t="s">
        <v>4719</v>
      </c>
      <c r="K642" s="8" t="s">
        <v>4820</v>
      </c>
      <c r="L642" s="8" t="s">
        <v>4821</v>
      </c>
      <c r="M642" s="9" t="str">
        <f>VLOOKUP(B642,SAOM!B$2:H1594,7,0)</f>
        <v>-</v>
      </c>
      <c r="N642" s="9">
        <v>4051</v>
      </c>
      <c r="O642" s="12" t="str">
        <f>VLOOKUP(B642,SAOM!B$2:I1594,8,0)</f>
        <v>-</v>
      </c>
      <c r="P642" s="12" t="e">
        <f>VLOOKUP(B642,AG_Lider!A$1:F1953,6,0)</f>
        <v>#N/A</v>
      </c>
      <c r="Q642" s="17" t="str">
        <f>VLOOKUP(B642,SAOM!B$2:J1594,9,0)</f>
        <v>Bárbara</v>
      </c>
      <c r="R642" s="12" t="str">
        <f>VLOOKUP(B642,SAOM!B$2:K2040,10,0)</f>
        <v>Rua São Salvador,146</v>
      </c>
      <c r="S642" s="17" t="str">
        <f>VLOOKUP(B642,SAOM!B$2:L2320,11,0)</f>
        <v>10.146.119.1</v>
      </c>
      <c r="T642" s="33"/>
      <c r="U642" s="8" t="str">
        <f>VLOOKUP(B642,SAOM!B$2:M1900,12,0)</f>
        <v>(31) 3531-2044</v>
      </c>
      <c r="V642" s="12"/>
      <c r="W642" s="8"/>
      <c r="X642" s="39"/>
      <c r="Y642" s="41"/>
      <c r="Z642" s="105"/>
      <c r="AA642" s="42"/>
      <c r="AB642" s="8"/>
      <c r="AC642" s="50"/>
    </row>
    <row r="643" spans="1:29" s="61" customFormat="1">
      <c r="A643" s="92">
        <v>3823</v>
      </c>
      <c r="B643" s="75">
        <v>3823</v>
      </c>
      <c r="C643" s="12">
        <v>41088</v>
      </c>
      <c r="D643" s="12">
        <f t="shared" si="16"/>
        <v>41133</v>
      </c>
      <c r="E643" s="47">
        <f t="shared" si="17"/>
        <v>41148</v>
      </c>
      <c r="F643" s="47" t="s">
        <v>503</v>
      </c>
      <c r="G643" s="44" t="s">
        <v>754</v>
      </c>
      <c r="H643" s="7" t="s">
        <v>686</v>
      </c>
      <c r="I643" s="7" t="s">
        <v>686</v>
      </c>
      <c r="J643" s="8" t="s">
        <v>4719</v>
      </c>
      <c r="K643" s="8" t="s">
        <v>4820</v>
      </c>
      <c r="L643" s="8" t="s">
        <v>4821</v>
      </c>
      <c r="M643" s="9" t="str">
        <f>VLOOKUP(B643,SAOM!B$2:H1595,7,0)</f>
        <v>-</v>
      </c>
      <c r="N643" s="9">
        <v>4052</v>
      </c>
      <c r="O643" s="12" t="str">
        <f>VLOOKUP(B643,SAOM!B$2:I1595,8,0)</f>
        <v>-</v>
      </c>
      <c r="P643" s="12" t="e">
        <f>VLOOKUP(B643,AG_Lider!A$1:F1954,6,0)</f>
        <v>#N/A</v>
      </c>
      <c r="Q643" s="17" t="str">
        <f>VLOOKUP(B643,SAOM!B$2:J1595,9,0)</f>
        <v>Bárbara</v>
      </c>
      <c r="R643" s="12" t="str">
        <f>VLOOKUP(B643,SAOM!B$2:K2041,10,0)</f>
        <v>Rua São Salvador,146</v>
      </c>
      <c r="S643" s="17" t="str">
        <f>VLOOKUP(B643,SAOM!B$2:L2321,11,0)</f>
        <v>32602-384</v>
      </c>
      <c r="T643" s="33"/>
      <c r="U643" s="8" t="str">
        <f>VLOOKUP(B643,SAOM!B$2:M1901,12,0)</f>
        <v>(31) 3531-2044</v>
      </c>
      <c r="V643" s="12"/>
      <c r="W643" s="8"/>
      <c r="X643" s="39"/>
      <c r="Y643" s="41"/>
      <c r="Z643" s="105"/>
      <c r="AA643" s="42"/>
      <c r="AB643" s="8"/>
      <c r="AC643" s="50"/>
    </row>
    <row r="644" spans="1:29" s="61" customFormat="1">
      <c r="A644" s="92">
        <v>3821</v>
      </c>
      <c r="B644" s="75">
        <v>3821</v>
      </c>
      <c r="C644" s="12">
        <v>41088</v>
      </c>
      <c r="D644" s="12">
        <f t="shared" si="16"/>
        <v>41133</v>
      </c>
      <c r="E644" s="47">
        <f t="shared" si="17"/>
        <v>41148</v>
      </c>
      <c r="F644" s="47" t="s">
        <v>503</v>
      </c>
      <c r="G644" s="44" t="s">
        <v>754</v>
      </c>
      <c r="H644" s="7" t="s">
        <v>686</v>
      </c>
      <c r="I644" s="7" t="s">
        <v>686</v>
      </c>
      <c r="J644" s="8" t="s">
        <v>4719</v>
      </c>
      <c r="K644" s="8" t="s">
        <v>4820</v>
      </c>
      <c r="L644" s="8" t="s">
        <v>4821</v>
      </c>
      <c r="M644" s="9" t="str">
        <f>VLOOKUP(B644,SAOM!B$2:H1596,7,0)</f>
        <v>-</v>
      </c>
      <c r="N644" s="9">
        <v>4053</v>
      </c>
      <c r="O644" s="12" t="str">
        <f>VLOOKUP(B644,SAOM!B$2:I1596,8,0)</f>
        <v>-</v>
      </c>
      <c r="P644" s="12" t="e">
        <f>VLOOKUP(B644,AG_Lider!A$1:F1955,6,0)</f>
        <v>#N/A</v>
      </c>
      <c r="Q644" s="17" t="str">
        <f>VLOOKUP(B644,SAOM!B$2:J1596,9,0)</f>
        <v>Bárbara</v>
      </c>
      <c r="R644" s="12" t="str">
        <f>VLOOKUP(B644,SAOM!B$2:K2042,10,0)</f>
        <v>ubscachoeira@betim.mg.gov.br</v>
      </c>
      <c r="S644" s="17" t="str">
        <f>VLOOKUP(B644,SAOM!B$2:L2322,11,0)</f>
        <v>32602-384</v>
      </c>
      <c r="T644" s="33"/>
      <c r="U644" s="8" t="str">
        <f>VLOOKUP(B644,SAOM!B$2:M1902,12,0)</f>
        <v>(31) 3531-2044</v>
      </c>
      <c r="V644" s="12"/>
      <c r="W644" s="8"/>
      <c r="X644" s="39"/>
      <c r="Y644" s="41"/>
      <c r="Z644" s="105"/>
      <c r="AA644" s="42"/>
      <c r="AB644" s="8"/>
      <c r="AC644" s="50"/>
    </row>
    <row r="645" spans="1:29" s="61" customFormat="1">
      <c r="A645" s="92">
        <v>3822</v>
      </c>
      <c r="B645" s="75">
        <v>3822</v>
      </c>
      <c r="C645" s="12">
        <v>41088</v>
      </c>
      <c r="D645" s="12">
        <f t="shared" si="16"/>
        <v>41133</v>
      </c>
      <c r="E645" s="47">
        <f t="shared" si="17"/>
        <v>41148</v>
      </c>
      <c r="F645" s="47" t="s">
        <v>503</v>
      </c>
      <c r="G645" s="44" t="s">
        <v>754</v>
      </c>
      <c r="H645" s="7" t="s">
        <v>686</v>
      </c>
      <c r="I645" s="7" t="s">
        <v>686</v>
      </c>
      <c r="J645" s="8" t="s">
        <v>4719</v>
      </c>
      <c r="K645" s="8" t="s">
        <v>4820</v>
      </c>
      <c r="L645" s="8" t="s">
        <v>4821</v>
      </c>
      <c r="M645" s="9" t="str">
        <f>VLOOKUP(B645,SAOM!B$2:H1597,7,0)</f>
        <v>-</v>
      </c>
      <c r="N645" s="9">
        <v>4054</v>
      </c>
      <c r="O645" s="12" t="str">
        <f>VLOOKUP(B645,SAOM!B$2:I1597,8,0)</f>
        <v>-</v>
      </c>
      <c r="P645" s="12" t="e">
        <f>VLOOKUP(B645,AG_Lider!A$1:F1956,6,0)</f>
        <v>#N/A</v>
      </c>
      <c r="Q645" s="17" t="str">
        <f>VLOOKUP(B645,SAOM!B$2:J1597,9,0)</f>
        <v>Laura</v>
      </c>
      <c r="R645" s="12" t="str">
        <f>VLOOKUP(B645,SAOM!B$2:K2043,10,0)</f>
        <v>Rua Caldas da Rainha,69</v>
      </c>
      <c r="S645" s="17" t="str">
        <f>VLOOKUP(B645,SAOM!B$2:L2323,11,0)</f>
        <v>32655-556</v>
      </c>
      <c r="T645" s="33"/>
      <c r="U645" s="8" t="str">
        <f>VLOOKUP(B645,SAOM!B$2:M1903,12,0)</f>
        <v>(31) 3592-2033</v>
      </c>
      <c r="V645" s="12"/>
      <c r="W645" s="8"/>
      <c r="X645" s="39"/>
      <c r="Y645" s="41"/>
      <c r="Z645" s="105"/>
      <c r="AA645" s="42"/>
      <c r="AB645" s="8"/>
      <c r="AC645" s="50"/>
    </row>
    <row r="646" spans="1:29" s="61" customFormat="1">
      <c r="A646" s="92">
        <v>3818</v>
      </c>
      <c r="B646" s="75">
        <v>3818</v>
      </c>
      <c r="C646" s="12">
        <v>41088</v>
      </c>
      <c r="D646" s="12">
        <f t="shared" si="16"/>
        <v>41133</v>
      </c>
      <c r="E646" s="47">
        <f t="shared" si="17"/>
        <v>41148</v>
      </c>
      <c r="F646" s="47" t="s">
        <v>503</v>
      </c>
      <c r="G646" s="44" t="s">
        <v>754</v>
      </c>
      <c r="H646" s="7" t="s">
        <v>686</v>
      </c>
      <c r="I646" s="7" t="s">
        <v>686</v>
      </c>
      <c r="J646" s="8" t="s">
        <v>4719</v>
      </c>
      <c r="K646" s="8" t="s">
        <v>4820</v>
      </c>
      <c r="L646" s="8" t="s">
        <v>4821</v>
      </c>
      <c r="M646" s="9" t="str">
        <f>VLOOKUP(B646,SAOM!B$2:H1598,7,0)</f>
        <v>-</v>
      </c>
      <c r="N646" s="9">
        <v>4055</v>
      </c>
      <c r="O646" s="12" t="str">
        <f>VLOOKUP(B646,SAOM!B$2:I1598,8,0)</f>
        <v>-</v>
      </c>
      <c r="P646" s="12" t="e">
        <f>VLOOKUP(B646,AG_Lider!A$1:F1957,6,0)</f>
        <v>#N/A</v>
      </c>
      <c r="Q646" s="17" t="str">
        <f>VLOOKUP(B646,SAOM!B$2:J1598,9,0)</f>
        <v>Laura Maria Caldeira</v>
      </c>
      <c r="R646" s="12" t="str">
        <f>VLOOKUP(B646,SAOM!B$2:K2044,10,0)</f>
        <v>Rua Joaquim Cezário Resende,55</v>
      </c>
      <c r="S646" s="17" t="str">
        <f>VLOOKUP(B646,SAOM!B$2:L2324,11,0)</f>
        <v>32667-170</v>
      </c>
      <c r="T646" s="33"/>
      <c r="U646" s="8" t="str">
        <f>VLOOKUP(B646,SAOM!B$2:M1904,12,0)</f>
        <v>(31) 3592-5967</v>
      </c>
      <c r="V646" s="12"/>
      <c r="W646" s="8"/>
      <c r="X646" s="39"/>
      <c r="Y646" s="41"/>
      <c r="Z646" s="105"/>
      <c r="AA646" s="42"/>
      <c r="AB646" s="8"/>
      <c r="AC646" s="50"/>
    </row>
    <row r="647" spans="1:29" s="61" customFormat="1">
      <c r="A647" s="92">
        <v>3814</v>
      </c>
      <c r="B647" s="75">
        <v>3814</v>
      </c>
      <c r="C647" s="12">
        <v>41088</v>
      </c>
      <c r="D647" s="12">
        <f t="shared" si="16"/>
        <v>41133</v>
      </c>
      <c r="E647" s="47">
        <f t="shared" si="17"/>
        <v>41148</v>
      </c>
      <c r="F647" s="47" t="s">
        <v>503</v>
      </c>
      <c r="G647" s="44" t="s">
        <v>754</v>
      </c>
      <c r="H647" s="7" t="s">
        <v>686</v>
      </c>
      <c r="I647" s="7" t="s">
        <v>686</v>
      </c>
      <c r="J647" s="8" t="s">
        <v>4719</v>
      </c>
      <c r="K647" s="8" t="s">
        <v>4820</v>
      </c>
      <c r="L647" s="8" t="s">
        <v>4821</v>
      </c>
      <c r="M647" s="9" t="str">
        <f>VLOOKUP(B647,SAOM!B$2:H1599,7,0)</f>
        <v>-</v>
      </c>
      <c r="N647" s="9">
        <v>4056</v>
      </c>
      <c r="O647" s="12" t="str">
        <f>VLOOKUP(B647,SAOM!B$2:I1599,8,0)</f>
        <v>-</v>
      </c>
      <c r="P647" s="12" t="e">
        <f>VLOOKUP(B647,AG_Lider!A$1:F1958,6,0)</f>
        <v>#N/A</v>
      </c>
      <c r="Q647" s="17" t="str">
        <f>VLOOKUP(B647,SAOM!B$2:J1599,9,0)</f>
        <v>Wison Ribeiro de Meireles</v>
      </c>
      <c r="R647" s="12" t="str">
        <f>VLOOKUP(B647,SAOM!B$2:K2045,10,0)</f>
        <v>Rua Lourença Maria de Jesus,61</v>
      </c>
      <c r="S647" s="17" t="str">
        <f>VLOOKUP(B647,SAOM!B$2:L2325,11,0)</f>
        <v>32667-034</v>
      </c>
      <c r="T647" s="33"/>
      <c r="U647" s="8" t="str">
        <f>VLOOKUP(B647,SAOM!B$2:M1905,12,0)</f>
        <v>(31) 3593-1970</v>
      </c>
      <c r="V647" s="12"/>
      <c r="W647" s="8"/>
      <c r="X647" s="39"/>
      <c r="Y647" s="41"/>
      <c r="Z647" s="105"/>
      <c r="AA647" s="42"/>
      <c r="AB647" s="8"/>
      <c r="AC647" s="50"/>
    </row>
    <row r="648" spans="1:29" s="61" customFormat="1">
      <c r="A648" s="92">
        <v>3867</v>
      </c>
      <c r="B648" s="75">
        <v>3867</v>
      </c>
      <c r="C648" s="12">
        <v>41094</v>
      </c>
      <c r="D648" s="12">
        <f t="shared" ref="D648" si="18">C648+45</f>
        <v>41139</v>
      </c>
      <c r="E648" s="47">
        <f t="shared" ref="E648" si="19">D648+15</f>
        <v>41154</v>
      </c>
      <c r="F648" s="47" t="s">
        <v>503</v>
      </c>
      <c r="G648" s="44" t="s">
        <v>519</v>
      </c>
      <c r="H648" s="7" t="s">
        <v>686</v>
      </c>
      <c r="I648" s="7" t="s">
        <v>503</v>
      </c>
      <c r="J648" s="8" t="s">
        <v>1781</v>
      </c>
      <c r="K648" s="8" t="s">
        <v>5572</v>
      </c>
      <c r="L648" s="8" t="s">
        <v>5573</v>
      </c>
      <c r="M648" s="9" t="str">
        <f>VLOOKUP(B648,SAOM!B$2:H1600,7,0)</f>
        <v>SES-BETE-3867</v>
      </c>
      <c r="N648" s="9">
        <v>4057</v>
      </c>
      <c r="O648" s="12">
        <f>VLOOKUP(B648,SAOM!B$2:I1600,8,0)</f>
        <v>41095</v>
      </c>
      <c r="P648" s="12" t="e">
        <f>VLOOKUP(B648,AG_Lider!A$1:F1959,6,0)</f>
        <v>#N/A</v>
      </c>
      <c r="Q648" s="17" t="str">
        <f>VLOOKUP(B648,SAOM!B$2:J1600,9,0)</f>
        <v>MAROLINA BARROSO</v>
      </c>
      <c r="R648" s="12" t="str">
        <f>VLOOKUP(B648,SAOM!B$2:K2046,10,0)</f>
        <v xml:space="preserve">RUA CONCEIÇÃO VIDIGAL PAULUCCI, 150 </v>
      </c>
      <c r="S648" s="17" t="str">
        <f>VLOOKUP(B648,SAOM!B$2:L2326,11,0)</f>
        <v>31155-440</v>
      </c>
      <c r="T648" s="33"/>
      <c r="U648" s="8" t="str">
        <f>VLOOKUP(B648,SAOM!B$2:M1906,12,0)</f>
        <v>3277-6072/ 6073</v>
      </c>
      <c r="V648" s="12">
        <v>41095</v>
      </c>
      <c r="W648" s="8" t="s">
        <v>4451</v>
      </c>
      <c r="X648" s="39">
        <v>41096</v>
      </c>
      <c r="Y648" s="41"/>
      <c r="Z648" s="105"/>
      <c r="AA648" s="42">
        <v>41096</v>
      </c>
      <c r="AB648" s="8" t="s">
        <v>5642</v>
      </c>
      <c r="AC648" s="50"/>
    </row>
  </sheetData>
  <autoFilter ref="A5:AB648"/>
  <sortState ref="A242:AF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G293" sqref="G293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48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8" sqref="B8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COUNTIF(VODANET!G6:G954,"ACEITO")</f>
        <v>298</v>
      </c>
    </row>
    <row r="4" spans="2:3" s="61" customFormat="1">
      <c r="B4" s="54" t="s">
        <v>2477</v>
      </c>
      <c r="C4" s="30">
        <f>COUNTIF(VODANET!G7:G955,"A ACEITAR")</f>
        <v>2</v>
      </c>
    </row>
    <row r="5" spans="2:3">
      <c r="B5" s="55" t="s">
        <v>766</v>
      </c>
      <c r="C5" s="56">
        <f>COUNTIF(VODANET!G6:G954,"PARALISADO")</f>
        <v>93</v>
      </c>
    </row>
    <row r="6" spans="2:3">
      <c r="B6" s="54" t="s">
        <v>754</v>
      </c>
      <c r="C6" s="30">
        <f>COUNTIF(VODANET!G6:G954,"A AGENDAR")</f>
        <v>233</v>
      </c>
    </row>
    <row r="7" spans="2:3">
      <c r="B7" s="55" t="s">
        <v>489</v>
      </c>
      <c r="C7" s="56">
        <f>COUNTIF(VODANET!G6:G954,"EM ANDAMENTO")</f>
        <v>1</v>
      </c>
    </row>
    <row r="8" spans="2:3" ht="15.75" thickBot="1">
      <c r="B8" s="54" t="s">
        <v>684</v>
      </c>
      <c r="C8" s="30">
        <f>COUNTIF(VODANET!G6:G954,"AGENDADO")</f>
        <v>12</v>
      </c>
    </row>
    <row r="9" spans="2:3" ht="15.75" thickBot="1">
      <c r="B9" s="57" t="s">
        <v>514</v>
      </c>
      <c r="C9" s="58">
        <f>SUM(C3:C8)</f>
        <v>639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755</v>
      </c>
      <c r="C27" s="58" t="s">
        <v>513</v>
      </c>
    </row>
    <row r="28" spans="1:15" s="61" customFormat="1">
      <c r="B28" s="54" t="s">
        <v>501</v>
      </c>
      <c r="C28" s="30">
        <f>COUNTIF(VODANET!H2:H978,"LIDER")</f>
        <v>557</v>
      </c>
    </row>
    <row r="29" spans="1:15" s="61" customFormat="1">
      <c r="B29" s="55" t="s">
        <v>743</v>
      </c>
      <c r="C29" s="56">
        <f>COUNTIF(VODANET!H2:H979,"NELTA")</f>
        <v>6</v>
      </c>
    </row>
    <row r="30" spans="1:15" s="61" customFormat="1" ht="15.75" thickBot="1">
      <c r="B30" s="54" t="s">
        <v>686</v>
      </c>
      <c r="C30" s="30">
        <f>COUNTIF(VODANET!H2:H980,"VODANET")</f>
        <v>76</v>
      </c>
    </row>
    <row r="31" spans="1:15" s="61" customFormat="1" ht="15.75" thickBot="1">
      <c r="B31" s="57" t="s">
        <v>514</v>
      </c>
      <c r="C31" s="58">
        <f>SUM(C28:C30)</f>
        <v>639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COUNTIF(VODANET!I$6:I954,"LIDER")</f>
        <v>79</v>
      </c>
    </row>
    <row r="54" spans="1:15">
      <c r="B54" s="55" t="s">
        <v>516</v>
      </c>
      <c r="C54" s="56">
        <f>COUNTIF(VODANET!I$6:I954,"SAUDE")</f>
        <v>102</v>
      </c>
    </row>
    <row r="55" spans="1:15" s="61" customFormat="1">
      <c r="B55" s="54" t="s">
        <v>502</v>
      </c>
      <c r="C55" s="30">
        <f>COUNTIF(VODANET!I$6:I954,"CLIENTE")</f>
        <v>2</v>
      </c>
    </row>
    <row r="56" spans="1:15" s="61" customFormat="1">
      <c r="B56" s="55" t="s">
        <v>687</v>
      </c>
      <c r="C56" s="56">
        <f>COUNTIF(VODANET!I$6:I954,"PRODEMGE")</f>
        <v>0</v>
      </c>
    </row>
    <row r="57" spans="1:15" s="50" customFormat="1" ht="15.75" thickBot="1">
      <c r="B57" s="59" t="s">
        <v>517</v>
      </c>
      <c r="C57" s="65">
        <f>COUNTIF(VODANET!I$6:I954,"-")</f>
        <v>408</v>
      </c>
    </row>
    <row r="58" spans="1:15" ht="15.75" thickBot="1">
      <c r="B58" s="57" t="s">
        <v>514</v>
      </c>
      <c r="C58" s="58">
        <f>SUM(C53:C57)</f>
        <v>591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>
      <selection activeCell="D7" sqref="D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501</v>
      </c>
      <c r="B4" s="72">
        <v>557</v>
      </c>
    </row>
    <row r="5" spans="1:2">
      <c r="A5" s="71" t="s">
        <v>754</v>
      </c>
      <c r="B5" s="72">
        <v>185</v>
      </c>
    </row>
    <row r="6" spans="1:2">
      <c r="A6" s="71" t="s">
        <v>519</v>
      </c>
      <c r="B6" s="72">
        <v>268</v>
      </c>
    </row>
    <row r="7" spans="1:2">
      <c r="A7" s="71" t="s">
        <v>766</v>
      </c>
      <c r="B7" s="72">
        <v>90</v>
      </c>
    </row>
    <row r="8" spans="1:2">
      <c r="A8" s="71" t="s">
        <v>489</v>
      </c>
      <c r="B8" s="72">
        <v>1</v>
      </c>
    </row>
    <row r="9" spans="1:2">
      <c r="A9" s="71" t="s">
        <v>684</v>
      </c>
      <c r="B9" s="72">
        <v>12</v>
      </c>
    </row>
    <row r="10" spans="1:2">
      <c r="A10" s="71" t="s">
        <v>2477</v>
      </c>
      <c r="B10" s="72">
        <v>1</v>
      </c>
    </row>
    <row r="11" spans="1:2" ht="17.25" customHeight="1">
      <c r="A11" s="70" t="s">
        <v>1393</v>
      </c>
      <c r="B11" s="72">
        <v>557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743</v>
      </c>
      <c r="B4" s="72">
        <v>6</v>
      </c>
    </row>
    <row r="5" spans="1:2">
      <c r="A5" s="71" t="s">
        <v>519</v>
      </c>
      <c r="B5" s="72">
        <v>6</v>
      </c>
    </row>
    <row r="6" spans="1:2">
      <c r="A6" s="70" t="s">
        <v>1393</v>
      </c>
      <c r="B6" s="72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1392</v>
      </c>
      <c r="B3" t="s">
        <v>1394</v>
      </c>
    </row>
    <row r="4" spans="1:2">
      <c r="A4" s="70" t="s">
        <v>686</v>
      </c>
      <c r="B4" s="72">
        <v>76</v>
      </c>
    </row>
    <row r="5" spans="1:2">
      <c r="A5" s="71" t="s">
        <v>754</v>
      </c>
      <c r="B5" s="72">
        <v>48</v>
      </c>
    </row>
    <row r="6" spans="1:2">
      <c r="A6" s="71" t="s">
        <v>519</v>
      </c>
      <c r="B6" s="72">
        <v>24</v>
      </c>
    </row>
    <row r="7" spans="1:2">
      <c r="A7" s="71" t="s">
        <v>766</v>
      </c>
      <c r="B7" s="72">
        <v>3</v>
      </c>
    </row>
    <row r="8" spans="1:2">
      <c r="A8" s="71" t="s">
        <v>2477</v>
      </c>
      <c r="B8" s="72">
        <v>1</v>
      </c>
    </row>
    <row r="9" spans="1:2">
      <c r="A9" s="70" t="s">
        <v>1393</v>
      </c>
      <c r="B9" s="72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8"/>
  <sheetViews>
    <sheetView zoomScale="90" zoomScaleNormal="90" workbookViewId="0">
      <selection sqref="A1:Q658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755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5043</v>
      </c>
      <c r="M1" s="61" t="s">
        <v>162</v>
      </c>
      <c r="N1" s="61" t="s">
        <v>4225</v>
      </c>
      <c r="O1" s="61" t="s">
        <v>678</v>
      </c>
      <c r="P1" s="63" t="s">
        <v>4226</v>
      </c>
      <c r="Q1" s="61" t="s">
        <v>4791</v>
      </c>
      <c r="R1" s="61"/>
      <c r="S1" s="61"/>
      <c r="T1" s="61"/>
      <c r="U1" s="61"/>
      <c r="V1" s="61"/>
    </row>
    <row r="2" spans="1:25" s="64" customFormat="1" ht="18" customHeight="1">
      <c r="A2" s="61" t="s">
        <v>2318</v>
      </c>
      <c r="B2" s="61" t="s">
        <v>7</v>
      </c>
      <c r="C2" s="14">
        <v>40857</v>
      </c>
      <c r="D2" s="14">
        <v>40918</v>
      </c>
      <c r="E2" s="61" t="s">
        <v>1547</v>
      </c>
      <c r="F2" s="61" t="s">
        <v>1548</v>
      </c>
      <c r="G2" s="61" t="s">
        <v>163</v>
      </c>
      <c r="H2" s="61" t="s">
        <v>415</v>
      </c>
      <c r="I2" s="61">
        <v>40913</v>
      </c>
      <c r="J2" s="14" t="s">
        <v>1549</v>
      </c>
      <c r="K2" s="14" t="s">
        <v>1550</v>
      </c>
      <c r="L2" s="61" t="s">
        <v>5044</v>
      </c>
      <c r="M2" s="61" t="s">
        <v>1551</v>
      </c>
      <c r="N2" s="61" t="s">
        <v>238</v>
      </c>
      <c r="O2" s="61" t="s">
        <v>1552</v>
      </c>
      <c r="P2" s="85">
        <v>40917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1547</v>
      </c>
      <c r="F3" s="61" t="s">
        <v>1548</v>
      </c>
      <c r="G3" s="61" t="s">
        <v>164</v>
      </c>
      <c r="H3" s="61" t="s">
        <v>416</v>
      </c>
      <c r="I3" s="61">
        <v>40939</v>
      </c>
      <c r="J3" s="14" t="s">
        <v>1553</v>
      </c>
      <c r="K3" s="14" t="s">
        <v>12</v>
      </c>
      <c r="L3" s="61" t="s">
        <v>5045</v>
      </c>
      <c r="M3" s="61" t="s">
        <v>1554</v>
      </c>
      <c r="N3" s="61" t="s">
        <v>386</v>
      </c>
      <c r="O3" s="61" t="s">
        <v>1555</v>
      </c>
      <c r="P3" s="85">
        <v>40942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1556</v>
      </c>
      <c r="F4" s="61" t="s">
        <v>1557</v>
      </c>
      <c r="G4" s="61" t="s">
        <v>165</v>
      </c>
      <c r="H4" s="61" t="s">
        <v>417</v>
      </c>
      <c r="I4" s="61">
        <v>40996</v>
      </c>
      <c r="J4" s="14" t="s">
        <v>1558</v>
      </c>
      <c r="K4" s="14" t="s">
        <v>1559</v>
      </c>
      <c r="L4" s="61" t="s">
        <v>5046</v>
      </c>
      <c r="M4" s="86" t="s">
        <v>1064</v>
      </c>
      <c r="N4" s="86" t="s">
        <v>503</v>
      </c>
      <c r="O4" s="86" t="s">
        <v>503</v>
      </c>
      <c r="P4" s="14" t="s">
        <v>503</v>
      </c>
      <c r="Q4" s="86" t="s">
        <v>683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1547</v>
      </c>
      <c r="F5" s="61" t="s">
        <v>1548</v>
      </c>
      <c r="G5" s="61" t="s">
        <v>166</v>
      </c>
      <c r="H5" s="61" t="s">
        <v>418</v>
      </c>
      <c r="I5" s="61">
        <v>40933</v>
      </c>
      <c r="J5" s="14" t="s">
        <v>1560</v>
      </c>
      <c r="K5" s="14" t="s">
        <v>15</v>
      </c>
      <c r="L5" s="61" t="s">
        <v>5047</v>
      </c>
      <c r="M5" s="61" t="s">
        <v>1561</v>
      </c>
      <c r="N5" s="61" t="s">
        <v>387</v>
      </c>
      <c r="O5" s="61" t="s">
        <v>1562</v>
      </c>
      <c r="P5" s="85">
        <v>40935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1547</v>
      </c>
      <c r="F6" s="61" t="s">
        <v>1548</v>
      </c>
      <c r="G6" s="61" t="s">
        <v>167</v>
      </c>
      <c r="H6" s="61" t="s">
        <v>419</v>
      </c>
      <c r="I6" s="61">
        <v>40924</v>
      </c>
      <c r="J6" s="14" t="s">
        <v>1563</v>
      </c>
      <c r="K6" s="14" t="s">
        <v>17</v>
      </c>
      <c r="L6" s="61" t="s">
        <v>5048</v>
      </c>
      <c r="M6" s="61" t="s">
        <v>1564</v>
      </c>
      <c r="N6" s="61" t="s">
        <v>245</v>
      </c>
      <c r="O6" s="61" t="s">
        <v>1565</v>
      </c>
      <c r="P6" s="85">
        <v>40926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1547</v>
      </c>
      <c r="F7" s="61" t="s">
        <v>1548</v>
      </c>
      <c r="G7" s="61" t="s">
        <v>1566</v>
      </c>
      <c r="H7" s="61" t="s">
        <v>420</v>
      </c>
      <c r="I7" s="61">
        <v>40920</v>
      </c>
      <c r="J7" s="14" t="s">
        <v>1553</v>
      </c>
      <c r="K7" s="14" t="s">
        <v>371</v>
      </c>
      <c r="L7" s="61" t="s">
        <v>5049</v>
      </c>
      <c r="M7" s="61" t="s">
        <v>1567</v>
      </c>
      <c r="N7" s="61" t="s">
        <v>388</v>
      </c>
      <c r="O7" s="61" t="s">
        <v>1568</v>
      </c>
      <c r="P7" s="85">
        <v>40934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1547</v>
      </c>
      <c r="F8" s="61" t="s">
        <v>1548</v>
      </c>
      <c r="G8" s="61" t="s">
        <v>169</v>
      </c>
      <c r="H8" s="61" t="s">
        <v>421</v>
      </c>
      <c r="I8" s="61">
        <v>40926</v>
      </c>
      <c r="J8" s="14" t="s">
        <v>1569</v>
      </c>
      <c r="K8" s="14" t="s">
        <v>1570</v>
      </c>
      <c r="L8" s="61" t="s">
        <v>5050</v>
      </c>
      <c r="M8" s="61" t="s">
        <v>1571</v>
      </c>
      <c r="N8" s="61" t="s">
        <v>389</v>
      </c>
      <c r="O8" s="61" t="s">
        <v>1572</v>
      </c>
      <c r="P8" s="85">
        <v>40926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1547</v>
      </c>
      <c r="F9" s="61" t="s">
        <v>1548</v>
      </c>
      <c r="G9" s="61" t="s">
        <v>170</v>
      </c>
      <c r="H9" s="61" t="s">
        <v>422</v>
      </c>
      <c r="I9" s="61">
        <v>40903</v>
      </c>
      <c r="J9" s="14" t="s">
        <v>1573</v>
      </c>
      <c r="K9" s="14" t="s">
        <v>21</v>
      </c>
      <c r="L9" s="61" t="s">
        <v>5051</v>
      </c>
      <c r="M9" s="61" t="s">
        <v>1574</v>
      </c>
      <c r="N9" s="61" t="s">
        <v>390</v>
      </c>
      <c r="O9" s="61" t="s">
        <v>1575</v>
      </c>
      <c r="P9" s="85">
        <v>40906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1547</v>
      </c>
      <c r="F10" s="61" t="s">
        <v>1548</v>
      </c>
      <c r="G10" s="61" t="s">
        <v>171</v>
      </c>
      <c r="H10" s="61" t="s">
        <v>423</v>
      </c>
      <c r="I10" s="61">
        <v>40898</v>
      </c>
      <c r="J10" s="14" t="s">
        <v>1576</v>
      </c>
      <c r="K10" s="14" t="s">
        <v>23</v>
      </c>
      <c r="L10" s="61" t="s">
        <v>5052</v>
      </c>
      <c r="M10" s="61" t="s">
        <v>1577</v>
      </c>
      <c r="N10" s="61" t="s">
        <v>250</v>
      </c>
      <c r="O10" s="61" t="s">
        <v>1578</v>
      </c>
      <c r="P10" s="85">
        <v>40899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2319</v>
      </c>
      <c r="B11" s="61" t="s">
        <v>24</v>
      </c>
      <c r="C11" s="14">
        <v>40857</v>
      </c>
      <c r="D11" s="14">
        <v>40918</v>
      </c>
      <c r="E11" s="61" t="s">
        <v>1556</v>
      </c>
      <c r="F11" s="61" t="s">
        <v>1548</v>
      </c>
      <c r="G11" s="61" t="s">
        <v>172</v>
      </c>
      <c r="H11" s="86" t="s">
        <v>503</v>
      </c>
      <c r="I11" s="86" t="s">
        <v>503</v>
      </c>
      <c r="J11" s="14" t="s">
        <v>1579</v>
      </c>
      <c r="K11" s="14" t="s">
        <v>1580</v>
      </c>
      <c r="L11" s="61" t="s">
        <v>5053</v>
      </c>
      <c r="M11" s="86" t="s">
        <v>1581</v>
      </c>
      <c r="N11" s="86" t="s">
        <v>503</v>
      </c>
      <c r="O11" s="86" t="s">
        <v>503</v>
      </c>
      <c r="P11" s="86" t="s">
        <v>503</v>
      </c>
      <c r="Q11" s="86" t="s">
        <v>2320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1547</v>
      </c>
      <c r="F12" s="61" t="s">
        <v>1548</v>
      </c>
      <c r="G12" s="61" t="s">
        <v>173</v>
      </c>
      <c r="H12" s="61" t="s">
        <v>424</v>
      </c>
      <c r="I12" s="61">
        <v>40976</v>
      </c>
      <c r="J12" s="14" t="s">
        <v>1582</v>
      </c>
      <c r="K12" s="14" t="s">
        <v>1583</v>
      </c>
      <c r="L12" s="61" t="s">
        <v>5054</v>
      </c>
      <c r="M12" s="61" t="s">
        <v>1584</v>
      </c>
      <c r="N12" s="61" t="s">
        <v>232</v>
      </c>
      <c r="O12" s="61" t="s">
        <v>1585</v>
      </c>
      <c r="P12" s="14">
        <v>40976</v>
      </c>
      <c r="Q12" s="86" t="s">
        <v>1586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1547</v>
      </c>
      <c r="F13" s="61" t="s">
        <v>1548</v>
      </c>
      <c r="G13" s="61" t="s">
        <v>174</v>
      </c>
      <c r="H13" s="61" t="s">
        <v>1587</v>
      </c>
      <c r="I13" s="61">
        <v>40919</v>
      </c>
      <c r="J13" s="14" t="s">
        <v>1588</v>
      </c>
      <c r="K13" s="14" t="s">
        <v>1589</v>
      </c>
      <c r="L13" s="61" t="s">
        <v>5055</v>
      </c>
      <c r="M13" s="61" t="s">
        <v>1590</v>
      </c>
      <c r="N13" s="61" t="s">
        <v>231</v>
      </c>
      <c r="O13" s="61" t="s">
        <v>1575</v>
      </c>
      <c r="P13" s="85">
        <v>40920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1547</v>
      </c>
      <c r="F14" s="61" t="s">
        <v>1548</v>
      </c>
      <c r="G14" s="61" t="s">
        <v>175</v>
      </c>
      <c r="H14" s="61" t="s">
        <v>425</v>
      </c>
      <c r="I14" s="61">
        <v>40931</v>
      </c>
      <c r="J14" s="14" t="s">
        <v>1591</v>
      </c>
      <c r="K14" s="14" t="s">
        <v>28</v>
      </c>
      <c r="L14" s="61" t="s">
        <v>5056</v>
      </c>
      <c r="M14" s="61" t="s">
        <v>1592</v>
      </c>
      <c r="N14" s="61" t="s">
        <v>391</v>
      </c>
      <c r="O14" s="61" t="s">
        <v>1593</v>
      </c>
      <c r="P14" s="85">
        <v>40932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1547</v>
      </c>
      <c r="F15" s="61" t="s">
        <v>1548</v>
      </c>
      <c r="G15" s="61" t="s">
        <v>176</v>
      </c>
      <c r="H15" s="61" t="s">
        <v>426</v>
      </c>
      <c r="I15" s="61">
        <v>40903</v>
      </c>
      <c r="J15" s="14" t="s">
        <v>1594</v>
      </c>
      <c r="K15" s="14" t="s">
        <v>30</v>
      </c>
      <c r="L15" s="61" t="s">
        <v>5057</v>
      </c>
      <c r="M15" s="61" t="s">
        <v>1595</v>
      </c>
      <c r="N15" s="61" t="s">
        <v>392</v>
      </c>
      <c r="O15" s="61" t="s">
        <v>1596</v>
      </c>
      <c r="P15" s="85">
        <v>40905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1547</v>
      </c>
      <c r="F16" s="61" t="s">
        <v>1548</v>
      </c>
      <c r="G16" s="61" t="s">
        <v>177</v>
      </c>
      <c r="H16" s="61" t="s">
        <v>427</v>
      </c>
      <c r="I16" s="61">
        <v>40921</v>
      </c>
      <c r="J16" s="14" t="s">
        <v>1597</v>
      </c>
      <c r="K16" s="14" t="s">
        <v>32</v>
      </c>
      <c r="L16" s="61" t="s">
        <v>5058</v>
      </c>
      <c r="M16" s="61" t="s">
        <v>1598</v>
      </c>
      <c r="N16" s="61" t="s">
        <v>243</v>
      </c>
      <c r="O16" s="61" t="s">
        <v>693</v>
      </c>
      <c r="P16" s="85">
        <v>40921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1547</v>
      </c>
      <c r="F17" s="61" t="s">
        <v>1548</v>
      </c>
      <c r="G17" s="61" t="s">
        <v>178</v>
      </c>
      <c r="H17" s="61" t="s">
        <v>1599</v>
      </c>
      <c r="I17" s="61">
        <v>40917</v>
      </c>
      <c r="J17" s="14" t="s">
        <v>1600</v>
      </c>
      <c r="K17" s="14" t="s">
        <v>34</v>
      </c>
      <c r="L17" s="61" t="s">
        <v>5059</v>
      </c>
      <c r="M17" s="61" t="s">
        <v>1601</v>
      </c>
      <c r="N17" s="61" t="s">
        <v>260</v>
      </c>
      <c r="O17" s="61" t="s">
        <v>1602</v>
      </c>
      <c r="P17" s="85">
        <v>40919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1547</v>
      </c>
      <c r="F18" s="61" t="s">
        <v>1548</v>
      </c>
      <c r="G18" s="61" t="s">
        <v>179</v>
      </c>
      <c r="H18" s="61" t="s">
        <v>428</v>
      </c>
      <c r="I18" s="61">
        <v>40926</v>
      </c>
      <c r="J18" s="14" t="s">
        <v>1603</v>
      </c>
      <c r="K18" s="14" t="s">
        <v>36</v>
      </c>
      <c r="L18" s="61" t="s">
        <v>5060</v>
      </c>
      <c r="M18" s="61" t="s">
        <v>1604</v>
      </c>
      <c r="N18" s="61" t="s">
        <v>235</v>
      </c>
      <c r="O18" s="61" t="s">
        <v>1602</v>
      </c>
      <c r="P18" s="85">
        <v>40926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1547</v>
      </c>
      <c r="F19" s="61" t="s">
        <v>1548</v>
      </c>
      <c r="G19" s="61" t="s">
        <v>180</v>
      </c>
      <c r="H19" s="61" t="s">
        <v>429</v>
      </c>
      <c r="I19" s="61">
        <v>40917</v>
      </c>
      <c r="J19" s="14" t="s">
        <v>1605</v>
      </c>
      <c r="K19" s="14" t="s">
        <v>38</v>
      </c>
      <c r="L19" s="61" t="s">
        <v>5061</v>
      </c>
      <c r="M19" s="61" t="s">
        <v>1606</v>
      </c>
      <c r="N19" s="61" t="s">
        <v>249</v>
      </c>
      <c r="O19" s="61" t="s">
        <v>1565</v>
      </c>
      <c r="P19" s="85">
        <v>40918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1547</v>
      </c>
      <c r="F20" s="61" t="s">
        <v>1548</v>
      </c>
      <c r="G20" s="61" t="s">
        <v>181</v>
      </c>
      <c r="H20" s="61" t="s">
        <v>1607</v>
      </c>
      <c r="I20" s="61">
        <v>40913</v>
      </c>
      <c r="J20" s="14" t="s">
        <v>1608</v>
      </c>
      <c r="K20" s="14" t="s">
        <v>40</v>
      </c>
      <c r="L20" s="61" t="s">
        <v>5062</v>
      </c>
      <c r="M20" s="61" t="s">
        <v>1609</v>
      </c>
      <c r="N20" s="61" t="s">
        <v>393</v>
      </c>
      <c r="O20" s="61" t="s">
        <v>1610</v>
      </c>
      <c r="P20" s="85">
        <v>40926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1547</v>
      </c>
      <c r="F21" s="61" t="s">
        <v>1548</v>
      </c>
      <c r="G21" s="61" t="s">
        <v>182</v>
      </c>
      <c r="H21" s="61" t="s">
        <v>430</v>
      </c>
      <c r="I21" s="61">
        <v>40917</v>
      </c>
      <c r="J21" s="14" t="s">
        <v>1611</v>
      </c>
      <c r="K21" s="14" t="s">
        <v>42</v>
      </c>
      <c r="L21" s="61" t="s">
        <v>5063</v>
      </c>
      <c r="M21" s="61" t="s">
        <v>1612</v>
      </c>
      <c r="N21" s="61" t="s">
        <v>226</v>
      </c>
      <c r="O21" s="61" t="s">
        <v>1575</v>
      </c>
      <c r="P21" s="85">
        <v>40914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1547</v>
      </c>
      <c r="F22" s="61" t="s">
        <v>1548</v>
      </c>
      <c r="G22" s="61" t="s">
        <v>212</v>
      </c>
      <c r="H22" s="61" t="s">
        <v>454</v>
      </c>
      <c r="I22" s="61">
        <v>41086</v>
      </c>
      <c r="J22" s="14" t="s">
        <v>1614</v>
      </c>
      <c r="K22" s="14" t="s">
        <v>100</v>
      </c>
      <c r="L22" s="61" t="s">
        <v>5064</v>
      </c>
      <c r="M22" s="86" t="s">
        <v>4077</v>
      </c>
      <c r="N22" s="86" t="s">
        <v>4781</v>
      </c>
      <c r="O22" s="86" t="s">
        <v>1572</v>
      </c>
      <c r="P22" s="14">
        <v>41086</v>
      </c>
      <c r="Q22" s="86" t="s">
        <v>683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1547</v>
      </c>
      <c r="F23" s="61" t="s">
        <v>1548</v>
      </c>
      <c r="G23" s="61" t="s">
        <v>203</v>
      </c>
      <c r="H23" s="61" t="s">
        <v>447</v>
      </c>
      <c r="I23" s="61">
        <v>40924</v>
      </c>
      <c r="J23" s="14" t="s">
        <v>1615</v>
      </c>
      <c r="K23" s="14" t="s">
        <v>83</v>
      </c>
      <c r="L23" s="61" t="s">
        <v>5065</v>
      </c>
      <c r="M23" s="61" t="s">
        <v>1616</v>
      </c>
      <c r="N23" s="61" t="s">
        <v>241</v>
      </c>
      <c r="O23" s="61" t="s">
        <v>1610</v>
      </c>
      <c r="P23" s="85">
        <v>40925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1547</v>
      </c>
      <c r="F24" s="61" t="s">
        <v>1557</v>
      </c>
      <c r="G24" s="61" t="s">
        <v>204</v>
      </c>
      <c r="H24" s="61" t="s">
        <v>448</v>
      </c>
      <c r="I24" s="61">
        <v>40968</v>
      </c>
      <c r="J24" s="14" t="s">
        <v>1617</v>
      </c>
      <c r="K24" s="14" t="s">
        <v>85</v>
      </c>
      <c r="L24" s="61" t="s">
        <v>5066</v>
      </c>
      <c r="M24" s="61" t="s">
        <v>1618</v>
      </c>
      <c r="N24" s="61" t="s">
        <v>2459</v>
      </c>
      <c r="O24" s="61" t="s">
        <v>1673</v>
      </c>
      <c r="P24" s="14">
        <v>40991</v>
      </c>
      <c r="Q24" s="86" t="s">
        <v>683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1547</v>
      </c>
      <c r="F25" s="61" t="s">
        <v>1548</v>
      </c>
      <c r="G25" s="61" t="s">
        <v>205</v>
      </c>
      <c r="H25" s="61" t="s">
        <v>449</v>
      </c>
      <c r="I25" s="61">
        <v>40898</v>
      </c>
      <c r="J25" s="14" t="s">
        <v>1619</v>
      </c>
      <c r="K25" s="14" t="s">
        <v>87</v>
      </c>
      <c r="L25" s="61" t="s">
        <v>5067</v>
      </c>
      <c r="M25" s="61" t="s">
        <v>1620</v>
      </c>
      <c r="N25" s="61" t="s">
        <v>255</v>
      </c>
      <c r="O25" s="61" t="s">
        <v>1621</v>
      </c>
      <c r="P25" s="85">
        <v>40905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1547</v>
      </c>
      <c r="F26" s="61" t="s">
        <v>1557</v>
      </c>
      <c r="G26" s="61" t="s">
        <v>206</v>
      </c>
      <c r="H26" s="61" t="s">
        <v>2460</v>
      </c>
      <c r="I26" s="61">
        <v>40995</v>
      </c>
      <c r="J26" s="14" t="s">
        <v>1622</v>
      </c>
      <c r="K26" s="14" t="s">
        <v>89</v>
      </c>
      <c r="L26" s="61" t="s">
        <v>5068</v>
      </c>
      <c r="M26" s="61" t="s">
        <v>1623</v>
      </c>
      <c r="N26" s="61" t="s">
        <v>2486</v>
      </c>
      <c r="O26" s="61" t="s">
        <v>1712</v>
      </c>
      <c r="P26" s="85">
        <v>40998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1547</v>
      </c>
      <c r="F27" s="61" t="s">
        <v>1548</v>
      </c>
      <c r="G27" s="61" t="s">
        <v>207</v>
      </c>
      <c r="H27" s="61" t="s">
        <v>450</v>
      </c>
      <c r="I27" s="61">
        <v>40924</v>
      </c>
      <c r="J27" s="14" t="s">
        <v>1624</v>
      </c>
      <c r="K27" s="14" t="s">
        <v>91</v>
      </c>
      <c r="L27" s="61" t="s">
        <v>5069</v>
      </c>
      <c r="M27" s="61" t="s">
        <v>1625</v>
      </c>
      <c r="N27" s="61" t="s">
        <v>399</v>
      </c>
      <c r="O27" s="61" t="s">
        <v>1578</v>
      </c>
      <c r="P27" s="85">
        <v>40925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1547</v>
      </c>
      <c r="F28" s="61" t="s">
        <v>1548</v>
      </c>
      <c r="G28" s="61" t="s">
        <v>208</v>
      </c>
      <c r="H28" s="61" t="s">
        <v>451</v>
      </c>
      <c r="I28" s="61">
        <v>40900</v>
      </c>
      <c r="J28" s="14" t="s">
        <v>1626</v>
      </c>
      <c r="K28" s="14" t="s">
        <v>93</v>
      </c>
      <c r="L28" s="61" t="s">
        <v>5070</v>
      </c>
      <c r="M28" s="61" t="s">
        <v>1627</v>
      </c>
      <c r="N28" s="61" t="s">
        <v>247</v>
      </c>
      <c r="O28" s="61" t="s">
        <v>1628</v>
      </c>
      <c r="P28" s="85">
        <v>40905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1547</v>
      </c>
      <c r="F29" s="61" t="s">
        <v>1548</v>
      </c>
      <c r="G29" s="61" t="s">
        <v>209</v>
      </c>
      <c r="H29" s="61" t="s">
        <v>452</v>
      </c>
      <c r="I29" s="61">
        <v>40921</v>
      </c>
      <c r="J29" s="14" t="s">
        <v>1629</v>
      </c>
      <c r="K29" s="14" t="s">
        <v>95</v>
      </c>
      <c r="L29" s="61" t="s">
        <v>5071</v>
      </c>
      <c r="M29" s="61" t="s">
        <v>1630</v>
      </c>
      <c r="N29" s="61" t="s">
        <v>400</v>
      </c>
      <c r="O29" s="61" t="s">
        <v>1631</v>
      </c>
      <c r="P29" s="85">
        <v>40924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1547</v>
      </c>
      <c r="F30" s="61" t="s">
        <v>1548</v>
      </c>
      <c r="G30" s="61" t="s">
        <v>210</v>
      </c>
      <c r="H30" s="61" t="s">
        <v>1632</v>
      </c>
      <c r="I30" s="61">
        <v>40912</v>
      </c>
      <c r="J30" s="14" t="s">
        <v>1633</v>
      </c>
      <c r="K30" s="14" t="s">
        <v>97</v>
      </c>
      <c r="L30" s="61" t="s">
        <v>5072</v>
      </c>
      <c r="M30" s="61" t="s">
        <v>1634</v>
      </c>
      <c r="N30" s="61" t="s">
        <v>254</v>
      </c>
      <c r="O30" s="61" t="s">
        <v>1635</v>
      </c>
      <c r="P30" s="85">
        <v>40913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1547</v>
      </c>
      <c r="F31" s="61" t="s">
        <v>1548</v>
      </c>
      <c r="G31" s="61" t="s">
        <v>211</v>
      </c>
      <c r="H31" s="61" t="s">
        <v>453</v>
      </c>
      <c r="I31" s="61">
        <v>40933</v>
      </c>
      <c r="J31" s="14" t="s">
        <v>1636</v>
      </c>
      <c r="K31" s="14" t="s">
        <v>1637</v>
      </c>
      <c r="L31" s="61" t="s">
        <v>5073</v>
      </c>
      <c r="M31" s="61" t="s">
        <v>1638</v>
      </c>
      <c r="N31" s="61" t="s">
        <v>401</v>
      </c>
      <c r="O31" s="61" t="s">
        <v>1639</v>
      </c>
      <c r="P31" s="85">
        <v>40932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1547</v>
      </c>
      <c r="F32" s="61" t="s">
        <v>1548</v>
      </c>
      <c r="G32" s="61" t="s">
        <v>222</v>
      </c>
      <c r="H32" s="61" t="s">
        <v>460</v>
      </c>
      <c r="I32" s="61">
        <v>40996</v>
      </c>
      <c r="J32" s="14" t="s">
        <v>1640</v>
      </c>
      <c r="K32" s="14" t="s">
        <v>117</v>
      </c>
      <c r="L32" s="61" t="s">
        <v>5074</v>
      </c>
      <c r="M32" s="61" t="s">
        <v>1641</v>
      </c>
      <c r="N32" s="61" t="s">
        <v>2487</v>
      </c>
      <c r="O32" s="61" t="s">
        <v>1568</v>
      </c>
      <c r="P32" s="85">
        <v>40998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1547</v>
      </c>
      <c r="F33" s="61" t="s">
        <v>1548</v>
      </c>
      <c r="G33" s="61" t="s">
        <v>213</v>
      </c>
      <c r="H33" s="61" t="s">
        <v>455</v>
      </c>
      <c r="I33" s="61">
        <v>40919</v>
      </c>
      <c r="J33" s="14" t="s">
        <v>1642</v>
      </c>
      <c r="K33" s="14" t="s">
        <v>102</v>
      </c>
      <c r="L33" s="61" t="s">
        <v>5075</v>
      </c>
      <c r="M33" s="61" t="s">
        <v>1643</v>
      </c>
      <c r="N33" s="61" t="s">
        <v>244</v>
      </c>
      <c r="O33" s="61" t="s">
        <v>1578</v>
      </c>
      <c r="P33" s="85">
        <v>40919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1547</v>
      </c>
      <c r="F34" s="61" t="s">
        <v>1548</v>
      </c>
      <c r="G34" s="61" t="s">
        <v>214</v>
      </c>
      <c r="H34" s="61" t="s">
        <v>456</v>
      </c>
      <c r="I34" s="61">
        <v>40918</v>
      </c>
      <c r="J34" s="14" t="s">
        <v>1644</v>
      </c>
      <c r="K34" s="14" t="s">
        <v>104</v>
      </c>
      <c r="L34" s="61" t="s">
        <v>5076</v>
      </c>
      <c r="M34" s="61" t="s">
        <v>1645</v>
      </c>
      <c r="N34" s="61" t="s">
        <v>239</v>
      </c>
      <c r="O34" s="61" t="s">
        <v>1578</v>
      </c>
      <c r="P34" s="85">
        <v>40918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1547</v>
      </c>
      <c r="F35" s="61" t="s">
        <v>1548</v>
      </c>
      <c r="G35" s="61" t="s">
        <v>215</v>
      </c>
      <c r="H35" s="61" t="s">
        <v>457</v>
      </c>
      <c r="I35" s="61">
        <v>40931</v>
      </c>
      <c r="J35" s="14" t="s">
        <v>1646</v>
      </c>
      <c r="K35" s="14" t="s">
        <v>1647</v>
      </c>
      <c r="L35" s="61" t="s">
        <v>5077</v>
      </c>
      <c r="M35" s="61" t="s">
        <v>1648</v>
      </c>
      <c r="N35" s="61" t="s">
        <v>237</v>
      </c>
      <c r="O35" s="61" t="s">
        <v>1628</v>
      </c>
      <c r="P35" s="85">
        <v>40934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1547</v>
      </c>
      <c r="F36" s="61" t="s">
        <v>1548</v>
      </c>
      <c r="G36" s="61" t="s">
        <v>216</v>
      </c>
      <c r="H36" s="61" t="s">
        <v>1649</v>
      </c>
      <c r="I36" s="61">
        <v>40921</v>
      </c>
      <c r="J36" s="14" t="s">
        <v>1650</v>
      </c>
      <c r="K36" s="14" t="s">
        <v>675</v>
      </c>
      <c r="L36" s="61" t="s">
        <v>5078</v>
      </c>
      <c r="M36" s="61" t="s">
        <v>1651</v>
      </c>
      <c r="N36" s="61" t="s">
        <v>402</v>
      </c>
      <c r="O36" s="61" t="s">
        <v>1652</v>
      </c>
      <c r="P36" s="85">
        <v>40921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1547</v>
      </c>
      <c r="F37" s="61" t="s">
        <v>1548</v>
      </c>
      <c r="G37" s="61" t="s">
        <v>217</v>
      </c>
      <c r="H37" s="61" t="s">
        <v>1653</v>
      </c>
      <c r="I37" s="61">
        <v>40920</v>
      </c>
      <c r="J37" s="14" t="s">
        <v>1654</v>
      </c>
      <c r="K37" s="14" t="s">
        <v>108</v>
      </c>
      <c r="L37" s="61" t="s">
        <v>5079</v>
      </c>
      <c r="M37" s="61" t="s">
        <v>1655</v>
      </c>
      <c r="N37" s="61" t="s">
        <v>403</v>
      </c>
      <c r="O37" s="61" t="s">
        <v>690</v>
      </c>
      <c r="P37" s="85">
        <v>40921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1547</v>
      </c>
      <c r="F38" s="61" t="s">
        <v>1548</v>
      </c>
      <c r="G38" s="61" t="s">
        <v>218</v>
      </c>
      <c r="H38" s="61" t="s">
        <v>458</v>
      </c>
      <c r="I38" s="61">
        <v>40942</v>
      </c>
      <c r="J38" s="14" t="s">
        <v>1656</v>
      </c>
      <c r="K38" s="14" t="s">
        <v>110</v>
      </c>
      <c r="L38" s="61" t="s">
        <v>5080</v>
      </c>
      <c r="M38" s="61" t="s">
        <v>1657</v>
      </c>
      <c r="N38" s="61" t="s">
        <v>1658</v>
      </c>
      <c r="O38" s="61" t="s">
        <v>1555</v>
      </c>
      <c r="P38" s="85">
        <v>40946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1547</v>
      </c>
      <c r="F39" s="61" t="s">
        <v>1548</v>
      </c>
      <c r="G39" s="61" t="s">
        <v>219</v>
      </c>
      <c r="H39" s="61" t="s">
        <v>1659</v>
      </c>
      <c r="I39" s="61">
        <v>40934</v>
      </c>
      <c r="J39" s="14" t="s">
        <v>1660</v>
      </c>
      <c r="K39" s="14" t="s">
        <v>1661</v>
      </c>
      <c r="L39" s="61" t="s">
        <v>5081</v>
      </c>
      <c r="M39" s="61" t="s">
        <v>1662</v>
      </c>
      <c r="N39" s="61" t="s">
        <v>404</v>
      </c>
      <c r="O39" s="61" t="s">
        <v>1568</v>
      </c>
      <c r="P39" s="85">
        <v>40935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1547</v>
      </c>
      <c r="F40" s="61" t="s">
        <v>1548</v>
      </c>
      <c r="G40" s="61" t="s">
        <v>220</v>
      </c>
      <c r="H40" s="61" t="s">
        <v>1663</v>
      </c>
      <c r="I40" s="61">
        <v>40913</v>
      </c>
      <c r="J40" s="14" t="s">
        <v>1664</v>
      </c>
      <c r="K40" s="14" t="s">
        <v>113</v>
      </c>
      <c r="L40" s="61" t="s">
        <v>5082</v>
      </c>
      <c r="M40" s="61" t="s">
        <v>1665</v>
      </c>
      <c r="N40" s="61" t="s">
        <v>261</v>
      </c>
      <c r="O40" s="61" t="s">
        <v>1666</v>
      </c>
      <c r="P40" s="85">
        <v>40910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1547</v>
      </c>
      <c r="F41" s="61" t="s">
        <v>1548</v>
      </c>
      <c r="G41" s="61" t="s">
        <v>221</v>
      </c>
      <c r="H41" s="61" t="s">
        <v>459</v>
      </c>
      <c r="I41" s="61">
        <v>40904</v>
      </c>
      <c r="J41" s="14" t="s">
        <v>1667</v>
      </c>
      <c r="K41" s="14" t="s">
        <v>115</v>
      </c>
      <c r="L41" s="61" t="s">
        <v>5083</v>
      </c>
      <c r="M41" s="61" t="s">
        <v>1668</v>
      </c>
      <c r="N41" s="61" t="s">
        <v>228</v>
      </c>
      <c r="O41" s="61" t="s">
        <v>1669</v>
      </c>
      <c r="P41" s="85">
        <v>40905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1547</v>
      </c>
      <c r="F42" s="61" t="s">
        <v>1557</v>
      </c>
      <c r="G42" s="61" t="s">
        <v>192</v>
      </c>
      <c r="H42" s="61" t="s">
        <v>437</v>
      </c>
      <c r="I42" s="61">
        <v>40962</v>
      </c>
      <c r="J42" s="14" t="s">
        <v>1670</v>
      </c>
      <c r="K42" s="14" t="s">
        <v>61</v>
      </c>
      <c r="L42" s="61" t="s">
        <v>5084</v>
      </c>
      <c r="M42" s="61" t="s">
        <v>1671</v>
      </c>
      <c r="N42" s="61" t="s">
        <v>1672</v>
      </c>
      <c r="O42" s="61" t="s">
        <v>1673</v>
      </c>
      <c r="P42" s="14">
        <v>40973</v>
      </c>
      <c r="Q42" s="86" t="s">
        <v>683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1547</v>
      </c>
      <c r="F43" s="61" t="s">
        <v>1548</v>
      </c>
      <c r="G43" s="61" t="s">
        <v>183</v>
      </c>
      <c r="H43" s="61" t="s">
        <v>431</v>
      </c>
      <c r="I43" s="61">
        <v>40904</v>
      </c>
      <c r="J43" s="14" t="s">
        <v>1674</v>
      </c>
      <c r="K43" s="14" t="s">
        <v>44</v>
      </c>
      <c r="L43" s="61" t="s">
        <v>5085</v>
      </c>
      <c r="M43" s="61" t="s">
        <v>1675</v>
      </c>
      <c r="N43" s="61" t="s">
        <v>268</v>
      </c>
      <c r="O43" s="61" t="s">
        <v>1610</v>
      </c>
      <c r="P43" s="85">
        <v>40905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1547</v>
      </c>
      <c r="F44" s="61" t="s">
        <v>1548</v>
      </c>
      <c r="G44" s="61" t="s">
        <v>184</v>
      </c>
      <c r="H44" s="61" t="s">
        <v>432</v>
      </c>
      <c r="I44" s="61">
        <v>40904</v>
      </c>
      <c r="J44" s="14" t="s">
        <v>1676</v>
      </c>
      <c r="K44" s="14" t="s">
        <v>46</v>
      </c>
      <c r="L44" s="61" t="s">
        <v>5086</v>
      </c>
      <c r="M44" s="61" t="s">
        <v>1677</v>
      </c>
      <c r="N44" s="61" t="s">
        <v>233</v>
      </c>
      <c r="O44" s="61" t="s">
        <v>1678</v>
      </c>
      <c r="P44" s="85">
        <v>40905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1547</v>
      </c>
      <c r="F45" s="61" t="s">
        <v>1548</v>
      </c>
      <c r="G45" s="61" t="s">
        <v>185</v>
      </c>
      <c r="H45" s="61" t="s">
        <v>2290</v>
      </c>
      <c r="I45" s="61">
        <v>40989</v>
      </c>
      <c r="J45" s="14" t="s">
        <v>1679</v>
      </c>
      <c r="K45" s="14" t="s">
        <v>48</v>
      </c>
      <c r="L45" s="61" t="s">
        <v>5087</v>
      </c>
      <c r="M45" s="61" t="s">
        <v>5088</v>
      </c>
      <c r="N45" s="61" t="s">
        <v>2447</v>
      </c>
      <c r="O45" s="61" t="s">
        <v>2448</v>
      </c>
      <c r="P45" s="85">
        <v>40989</v>
      </c>
      <c r="Q45" s="86" t="s">
        <v>5089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1547</v>
      </c>
      <c r="F46" s="61" t="s">
        <v>1548</v>
      </c>
      <c r="G46" s="61" t="s">
        <v>186</v>
      </c>
      <c r="H46" s="61" t="s">
        <v>433</v>
      </c>
      <c r="I46" s="61">
        <v>40935</v>
      </c>
      <c r="J46" s="14" t="s">
        <v>1680</v>
      </c>
      <c r="K46" s="14" t="s">
        <v>50</v>
      </c>
      <c r="L46" s="61" t="s">
        <v>5090</v>
      </c>
      <c r="M46" s="61" t="s">
        <v>1680</v>
      </c>
      <c r="N46" s="61" t="s">
        <v>394</v>
      </c>
      <c r="O46" s="61" t="s">
        <v>1568</v>
      </c>
      <c r="P46" s="85">
        <v>40938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41112</v>
      </c>
      <c r="E47" s="61" t="s">
        <v>1702</v>
      </c>
      <c r="F47" s="61" t="s">
        <v>1548</v>
      </c>
      <c r="G47" s="61" t="s">
        <v>187</v>
      </c>
      <c r="H47" s="86" t="s">
        <v>503</v>
      </c>
      <c r="I47" s="86" t="s">
        <v>503</v>
      </c>
      <c r="J47" s="14" t="s">
        <v>1681</v>
      </c>
      <c r="K47" s="14" t="s">
        <v>5091</v>
      </c>
      <c r="L47" s="61" t="s">
        <v>5092</v>
      </c>
      <c r="M47" s="86" t="s">
        <v>1682</v>
      </c>
      <c r="N47" s="86" t="s">
        <v>503</v>
      </c>
      <c r="O47" s="86" t="s">
        <v>503</v>
      </c>
      <c r="P47" s="85" t="s">
        <v>503</v>
      </c>
      <c r="Q47" s="86" t="s">
        <v>5093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1547</v>
      </c>
      <c r="F48" s="61" t="s">
        <v>1548</v>
      </c>
      <c r="G48" s="61" t="s">
        <v>188</v>
      </c>
      <c r="H48" s="61" t="s">
        <v>434</v>
      </c>
      <c r="I48" s="61">
        <v>40927</v>
      </c>
      <c r="J48" s="14" t="s">
        <v>1683</v>
      </c>
      <c r="K48" s="14" t="s">
        <v>1684</v>
      </c>
      <c r="L48" s="61" t="s">
        <v>5094</v>
      </c>
      <c r="M48" s="61" t="s">
        <v>1685</v>
      </c>
      <c r="N48" s="61" t="s">
        <v>230</v>
      </c>
      <c r="O48" s="61" t="s">
        <v>1628</v>
      </c>
      <c r="P48" s="85">
        <v>40927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1547</v>
      </c>
      <c r="F49" s="61" t="s">
        <v>1548</v>
      </c>
      <c r="G49" s="61" t="s">
        <v>189</v>
      </c>
      <c r="H49" s="61" t="s">
        <v>435</v>
      </c>
      <c r="I49" s="61">
        <v>40931</v>
      </c>
      <c r="J49" s="14" t="s">
        <v>1686</v>
      </c>
      <c r="K49" s="14" t="s">
        <v>55</v>
      </c>
      <c r="L49" s="61" t="s">
        <v>5095</v>
      </c>
      <c r="M49" s="61" t="s">
        <v>1687</v>
      </c>
      <c r="N49" s="61" t="s">
        <v>229</v>
      </c>
      <c r="O49" s="61" t="s">
        <v>1678</v>
      </c>
      <c r="P49" s="85">
        <v>40932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1547</v>
      </c>
      <c r="F50" s="61" t="s">
        <v>1548</v>
      </c>
      <c r="G50" s="61" t="s">
        <v>190</v>
      </c>
      <c r="H50" s="86" t="s">
        <v>4602</v>
      </c>
      <c r="I50" s="86">
        <v>41081</v>
      </c>
      <c r="J50" s="14" t="s">
        <v>1688</v>
      </c>
      <c r="K50" s="14" t="s">
        <v>57</v>
      </c>
      <c r="L50" s="61" t="s">
        <v>5096</v>
      </c>
      <c r="M50" s="86" t="s">
        <v>1689</v>
      </c>
      <c r="N50" s="86" t="s">
        <v>4603</v>
      </c>
      <c r="O50" s="86" t="s">
        <v>3286</v>
      </c>
      <c r="P50" s="85">
        <v>41082</v>
      </c>
      <c r="Q50" s="86" t="s">
        <v>688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1547</v>
      </c>
      <c r="F51" s="61" t="s">
        <v>1548</v>
      </c>
      <c r="G51" s="61" t="s">
        <v>191</v>
      </c>
      <c r="H51" s="61" t="s">
        <v>436</v>
      </c>
      <c r="I51" s="61">
        <v>40931</v>
      </c>
      <c r="J51" s="14" t="s">
        <v>1690</v>
      </c>
      <c r="K51" s="14" t="s">
        <v>59</v>
      </c>
      <c r="L51" s="61" t="s">
        <v>5097</v>
      </c>
      <c r="M51" s="61" t="s">
        <v>1691</v>
      </c>
      <c r="N51" s="61" t="s">
        <v>395</v>
      </c>
      <c r="O51" s="61" t="s">
        <v>1610</v>
      </c>
      <c r="P51" s="85">
        <v>40932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1547</v>
      </c>
      <c r="F52" s="61" t="s">
        <v>1548</v>
      </c>
      <c r="G52" s="61" t="s">
        <v>202</v>
      </c>
      <c r="H52" s="61" t="s">
        <v>446</v>
      </c>
      <c r="I52" s="61">
        <v>40920</v>
      </c>
      <c r="J52" s="14" t="s">
        <v>1692</v>
      </c>
      <c r="K52" s="14" t="s">
        <v>81</v>
      </c>
      <c r="L52" s="61" t="s">
        <v>5098</v>
      </c>
      <c r="M52" s="61" t="s">
        <v>1693</v>
      </c>
      <c r="N52" s="61" t="s">
        <v>256</v>
      </c>
      <c r="O52" s="61" t="s">
        <v>1568</v>
      </c>
      <c r="P52" s="85">
        <v>40919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1547</v>
      </c>
      <c r="F53" s="61" t="s">
        <v>1548</v>
      </c>
      <c r="G53" s="61" t="s">
        <v>193</v>
      </c>
      <c r="H53" s="61" t="s">
        <v>438</v>
      </c>
      <c r="I53" s="61">
        <v>40934</v>
      </c>
      <c r="J53" s="14" t="s">
        <v>1694</v>
      </c>
      <c r="K53" s="14" t="s">
        <v>63</v>
      </c>
      <c r="L53" s="61" t="s">
        <v>5099</v>
      </c>
      <c r="M53" s="61" t="s">
        <v>1695</v>
      </c>
      <c r="N53" s="61" t="s">
        <v>396</v>
      </c>
      <c r="O53" s="61" t="s">
        <v>1565</v>
      </c>
      <c r="P53" s="85">
        <v>40934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1547</v>
      </c>
      <c r="F54" s="61" t="s">
        <v>1548</v>
      </c>
      <c r="G54" s="61" t="s">
        <v>195</v>
      </c>
      <c r="H54" s="61" t="s">
        <v>440</v>
      </c>
      <c r="I54" s="61">
        <v>40917</v>
      </c>
      <c r="J54" s="14" t="s">
        <v>1696</v>
      </c>
      <c r="K54" s="14" t="s">
        <v>67</v>
      </c>
      <c r="L54" s="61" t="s">
        <v>5100</v>
      </c>
      <c r="M54" s="61" t="s">
        <v>1697</v>
      </c>
      <c r="N54" s="61" t="s">
        <v>397</v>
      </c>
      <c r="O54" s="61" t="s">
        <v>1698</v>
      </c>
      <c r="P54" s="85">
        <v>40920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1547</v>
      </c>
      <c r="F55" s="61" t="s">
        <v>1548</v>
      </c>
      <c r="G55" s="61" t="s">
        <v>196</v>
      </c>
      <c r="H55" s="61" t="s">
        <v>441</v>
      </c>
      <c r="I55" s="61">
        <v>40917</v>
      </c>
      <c r="J55" s="14" t="s">
        <v>1699</v>
      </c>
      <c r="K55" s="14" t="s">
        <v>69</v>
      </c>
      <c r="L55" s="61" t="s">
        <v>5101</v>
      </c>
      <c r="M55" s="61" t="s">
        <v>1700</v>
      </c>
      <c r="N55" s="61" t="s">
        <v>258</v>
      </c>
      <c r="O55" s="61" t="s">
        <v>1701</v>
      </c>
      <c r="P55" s="85">
        <v>40918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1702</v>
      </c>
      <c r="F56" s="61" t="s">
        <v>1548</v>
      </c>
      <c r="G56" s="61" t="s">
        <v>197</v>
      </c>
      <c r="H56" s="86" t="s">
        <v>503</v>
      </c>
      <c r="I56" s="86" t="s">
        <v>503</v>
      </c>
      <c r="J56" s="14" t="s">
        <v>1703</v>
      </c>
      <c r="K56" s="14" t="s">
        <v>71</v>
      </c>
      <c r="L56" s="61" t="s">
        <v>5102</v>
      </c>
      <c r="M56" s="86" t="s">
        <v>5103</v>
      </c>
      <c r="N56" s="86" t="s">
        <v>503</v>
      </c>
      <c r="O56" s="86" t="s">
        <v>503</v>
      </c>
      <c r="P56" s="85" t="s">
        <v>503</v>
      </c>
      <c r="Q56" s="86" t="s">
        <v>4515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1547</v>
      </c>
      <c r="F57" s="61" t="s">
        <v>1548</v>
      </c>
      <c r="G57" s="61" t="s">
        <v>198</v>
      </c>
      <c r="H57" s="61" t="s">
        <v>442</v>
      </c>
      <c r="I57" s="61">
        <v>40932</v>
      </c>
      <c r="J57" s="14" t="s">
        <v>1704</v>
      </c>
      <c r="K57" s="14" t="s">
        <v>73</v>
      </c>
      <c r="L57" s="61" t="s">
        <v>5104</v>
      </c>
      <c r="M57" s="61" t="s">
        <v>1705</v>
      </c>
      <c r="N57" s="61" t="s">
        <v>242</v>
      </c>
      <c r="O57" s="61" t="s">
        <v>1610</v>
      </c>
      <c r="P57" s="85">
        <v>40934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1547</v>
      </c>
      <c r="F58" s="61" t="s">
        <v>1548</v>
      </c>
      <c r="G58" s="61" t="s">
        <v>199</v>
      </c>
      <c r="H58" s="61" t="s">
        <v>443</v>
      </c>
      <c r="I58" s="61">
        <v>40920</v>
      </c>
      <c r="J58" s="14" t="s">
        <v>1706</v>
      </c>
      <c r="K58" s="14" t="s">
        <v>75</v>
      </c>
      <c r="L58" s="61" t="s">
        <v>5105</v>
      </c>
      <c r="M58" s="61" t="s">
        <v>1707</v>
      </c>
      <c r="N58" s="61" t="s">
        <v>225</v>
      </c>
      <c r="O58" s="61" t="s">
        <v>1708</v>
      </c>
      <c r="P58" s="85">
        <v>40921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1547</v>
      </c>
      <c r="F59" s="61" t="s">
        <v>1557</v>
      </c>
      <c r="G59" s="61" t="s">
        <v>200</v>
      </c>
      <c r="H59" s="61" t="s">
        <v>444</v>
      </c>
      <c r="I59" s="61">
        <v>40970</v>
      </c>
      <c r="J59" s="14" t="s">
        <v>1709</v>
      </c>
      <c r="K59" s="14" t="s">
        <v>77</v>
      </c>
      <c r="L59" s="61" t="s">
        <v>5106</v>
      </c>
      <c r="M59" s="61" t="s">
        <v>1710</v>
      </c>
      <c r="N59" s="61" t="s">
        <v>1711</v>
      </c>
      <c r="O59" s="61" t="s">
        <v>1712</v>
      </c>
      <c r="P59" s="85">
        <v>40976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1547</v>
      </c>
      <c r="F60" s="61" t="s">
        <v>1548</v>
      </c>
      <c r="G60" s="61" t="s">
        <v>201</v>
      </c>
      <c r="H60" s="61" t="s">
        <v>445</v>
      </c>
      <c r="I60" s="61">
        <v>40917</v>
      </c>
      <c r="J60" s="14" t="s">
        <v>1713</v>
      </c>
      <c r="K60" s="14" t="s">
        <v>79</v>
      </c>
      <c r="L60" s="61" t="s">
        <v>5107</v>
      </c>
      <c r="M60" s="61" t="s">
        <v>1714</v>
      </c>
      <c r="N60" s="61" t="s">
        <v>251</v>
      </c>
      <c r="O60" s="61" t="s">
        <v>1715</v>
      </c>
      <c r="P60" s="85">
        <v>40919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1547</v>
      </c>
      <c r="F61" s="61" t="s">
        <v>1548</v>
      </c>
      <c r="G61" s="61" t="s">
        <v>194</v>
      </c>
      <c r="H61" s="61" t="s">
        <v>439</v>
      </c>
      <c r="I61" s="61">
        <v>40917</v>
      </c>
      <c r="J61" s="14" t="s">
        <v>1716</v>
      </c>
      <c r="K61" s="14" t="s">
        <v>65</v>
      </c>
      <c r="L61" s="61" t="s">
        <v>5108</v>
      </c>
      <c r="M61" s="61" t="s">
        <v>1717</v>
      </c>
      <c r="N61" s="61" t="s">
        <v>252</v>
      </c>
      <c r="O61" s="61" t="s">
        <v>1610</v>
      </c>
      <c r="P61" s="85">
        <v>40918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1547</v>
      </c>
      <c r="F62" s="61" t="s">
        <v>1548</v>
      </c>
      <c r="G62" s="61" t="s">
        <v>132</v>
      </c>
      <c r="H62" s="61" t="s">
        <v>485</v>
      </c>
      <c r="I62" s="61">
        <v>40935</v>
      </c>
      <c r="J62" s="14" t="s">
        <v>1718</v>
      </c>
      <c r="K62" s="14" t="s">
        <v>1719</v>
      </c>
      <c r="L62" s="61" t="s">
        <v>5109</v>
      </c>
      <c r="M62" s="61" t="s">
        <v>1720</v>
      </c>
      <c r="N62" s="61" t="s">
        <v>412</v>
      </c>
      <c r="O62" s="61" t="s">
        <v>1721</v>
      </c>
      <c r="P62" s="85">
        <v>40939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1547</v>
      </c>
      <c r="F63" s="61" t="s">
        <v>1548</v>
      </c>
      <c r="G63" s="61" t="s">
        <v>131</v>
      </c>
      <c r="H63" s="61" t="s">
        <v>484</v>
      </c>
      <c r="I63" s="61">
        <v>40920</v>
      </c>
      <c r="J63" s="14" t="s">
        <v>1722</v>
      </c>
      <c r="K63" s="14" t="s">
        <v>363</v>
      </c>
      <c r="L63" s="61" t="s">
        <v>5110</v>
      </c>
      <c r="M63" s="61" t="s">
        <v>1723</v>
      </c>
      <c r="N63" s="61" t="s">
        <v>411</v>
      </c>
      <c r="O63" s="61" t="s">
        <v>1724</v>
      </c>
      <c r="P63" s="85">
        <v>40920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1547</v>
      </c>
      <c r="F64" s="61" t="s">
        <v>1557</v>
      </c>
      <c r="G64" s="61" t="s">
        <v>130</v>
      </c>
      <c r="H64" s="61" t="s">
        <v>483</v>
      </c>
      <c r="I64" s="61">
        <v>40966</v>
      </c>
      <c r="J64" s="14" t="s">
        <v>1725</v>
      </c>
      <c r="K64" s="14" t="s">
        <v>345</v>
      </c>
      <c r="L64" s="61" t="s">
        <v>5111</v>
      </c>
      <c r="M64" s="61" t="s">
        <v>1726</v>
      </c>
      <c r="N64" s="61" t="s">
        <v>1727</v>
      </c>
      <c r="O64" s="61" t="s">
        <v>1673</v>
      </c>
      <c r="P64" s="85">
        <v>40974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1547</v>
      </c>
      <c r="F65" s="61" t="s">
        <v>1548</v>
      </c>
      <c r="G65" s="61" t="s">
        <v>129</v>
      </c>
      <c r="H65" s="61" t="s">
        <v>482</v>
      </c>
      <c r="I65" s="61">
        <v>40931</v>
      </c>
      <c r="J65" s="14" t="s">
        <v>1728</v>
      </c>
      <c r="K65" s="14" t="s">
        <v>375</v>
      </c>
      <c r="L65" s="61" t="s">
        <v>5112</v>
      </c>
      <c r="M65" s="61" t="s">
        <v>1729</v>
      </c>
      <c r="N65" s="61" t="s">
        <v>410</v>
      </c>
      <c r="O65" s="61" t="s">
        <v>1568</v>
      </c>
      <c r="P65" s="85">
        <v>40932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1547</v>
      </c>
      <c r="F66" s="61" t="s">
        <v>1548</v>
      </c>
      <c r="G66" s="61" t="s">
        <v>128</v>
      </c>
      <c r="H66" s="61" t="s">
        <v>481</v>
      </c>
      <c r="I66" s="61">
        <v>40903</v>
      </c>
      <c r="J66" s="14" t="s">
        <v>1728</v>
      </c>
      <c r="K66" s="14" t="s">
        <v>308</v>
      </c>
      <c r="L66" s="61" t="s">
        <v>5113</v>
      </c>
      <c r="M66" s="61" t="s">
        <v>1730</v>
      </c>
      <c r="N66" s="61" t="s">
        <v>236</v>
      </c>
      <c r="O66" s="61" t="s">
        <v>1652</v>
      </c>
      <c r="P66" s="85">
        <v>40904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1547</v>
      </c>
      <c r="F67" s="61" t="s">
        <v>1548</v>
      </c>
      <c r="G67" s="61" t="s">
        <v>127</v>
      </c>
      <c r="H67" s="61" t="s">
        <v>480</v>
      </c>
      <c r="I67" s="61">
        <v>40928</v>
      </c>
      <c r="J67" s="14" t="s">
        <v>1731</v>
      </c>
      <c r="K67" s="14" t="s">
        <v>383</v>
      </c>
      <c r="L67" s="61" t="s">
        <v>5114</v>
      </c>
      <c r="M67" s="61" t="s">
        <v>1732</v>
      </c>
      <c r="N67" s="61" t="s">
        <v>409</v>
      </c>
      <c r="O67" s="61" t="s">
        <v>1721</v>
      </c>
      <c r="P67" s="85">
        <v>40928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1547</v>
      </c>
      <c r="F68" s="61" t="s">
        <v>1548</v>
      </c>
      <c r="G68" s="61" t="s">
        <v>126</v>
      </c>
      <c r="H68" s="61" t="s">
        <v>479</v>
      </c>
      <c r="I68" s="61">
        <v>40920</v>
      </c>
      <c r="J68" s="14" t="s">
        <v>1733</v>
      </c>
      <c r="K68" s="14" t="s">
        <v>310</v>
      </c>
      <c r="L68" s="61" t="s">
        <v>5115</v>
      </c>
      <c r="M68" s="61" t="s">
        <v>1734</v>
      </c>
      <c r="N68" s="61" t="s">
        <v>234</v>
      </c>
      <c r="O68" s="61" t="s">
        <v>1628</v>
      </c>
      <c r="P68" s="85">
        <v>40925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1547</v>
      </c>
      <c r="F69" s="61" t="s">
        <v>1548</v>
      </c>
      <c r="G69" s="61" t="s">
        <v>125</v>
      </c>
      <c r="H69" s="61" t="s">
        <v>1735</v>
      </c>
      <c r="I69" s="61">
        <v>40911</v>
      </c>
      <c r="J69" s="14" t="s">
        <v>1736</v>
      </c>
      <c r="K69" s="14" t="s">
        <v>274</v>
      </c>
      <c r="L69" s="61" t="s">
        <v>5116</v>
      </c>
      <c r="M69" s="61" t="s">
        <v>1737</v>
      </c>
      <c r="N69" s="61" t="s">
        <v>248</v>
      </c>
      <c r="O69" s="61" t="s">
        <v>1738</v>
      </c>
      <c r="P69" s="85">
        <v>40913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1547</v>
      </c>
      <c r="F70" s="61" t="s">
        <v>1548</v>
      </c>
      <c r="G70" s="61" t="s">
        <v>124</v>
      </c>
      <c r="H70" s="61" t="s">
        <v>478</v>
      </c>
      <c r="I70" s="61">
        <v>40919</v>
      </c>
      <c r="J70" s="14" t="s">
        <v>1739</v>
      </c>
      <c r="K70" s="14" t="s">
        <v>1740</v>
      </c>
      <c r="L70" s="61" t="s">
        <v>5117</v>
      </c>
      <c r="M70" s="61" t="s">
        <v>1741</v>
      </c>
      <c r="N70" s="61" t="s">
        <v>408</v>
      </c>
      <c r="O70" s="61" t="s">
        <v>1742</v>
      </c>
      <c r="P70" s="85">
        <v>40921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1547</v>
      </c>
      <c r="F71" s="61" t="s">
        <v>1548</v>
      </c>
      <c r="G71" s="61" t="s">
        <v>123</v>
      </c>
      <c r="H71" s="61" t="s">
        <v>477</v>
      </c>
      <c r="I71" s="61">
        <v>40941</v>
      </c>
      <c r="J71" s="14" t="s">
        <v>1743</v>
      </c>
      <c r="K71" s="14" t="s">
        <v>385</v>
      </c>
      <c r="L71" s="61" t="s">
        <v>5118</v>
      </c>
      <c r="M71" s="61" t="s">
        <v>1744</v>
      </c>
      <c r="N71" s="61" t="s">
        <v>407</v>
      </c>
      <c r="O71" s="61" t="s">
        <v>1721</v>
      </c>
      <c r="P71" s="85">
        <v>40942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1547</v>
      </c>
      <c r="F72" s="61" t="s">
        <v>1548</v>
      </c>
      <c r="G72" s="61" t="s">
        <v>122</v>
      </c>
      <c r="H72" s="61" t="s">
        <v>476</v>
      </c>
      <c r="I72" s="61">
        <v>40933</v>
      </c>
      <c r="J72" s="14" t="s">
        <v>1745</v>
      </c>
      <c r="K72" s="14" t="s">
        <v>334</v>
      </c>
      <c r="L72" s="61" t="s">
        <v>5119</v>
      </c>
      <c r="M72" s="61" t="s">
        <v>1746</v>
      </c>
      <c r="N72" s="61" t="s">
        <v>406</v>
      </c>
      <c r="O72" s="61" t="s">
        <v>1678</v>
      </c>
      <c r="P72" s="85">
        <v>40934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1547</v>
      </c>
      <c r="F73" s="61" t="s">
        <v>1548</v>
      </c>
      <c r="G73" s="61" t="s">
        <v>121</v>
      </c>
      <c r="H73" s="61" t="s">
        <v>475</v>
      </c>
      <c r="I73" s="61">
        <v>40924</v>
      </c>
      <c r="J73" s="14" t="s">
        <v>1747</v>
      </c>
      <c r="K73" s="14" t="s">
        <v>358</v>
      </c>
      <c r="L73" s="61" t="s">
        <v>5120</v>
      </c>
      <c r="M73" s="61" t="s">
        <v>1748</v>
      </c>
      <c r="N73" s="61" t="s">
        <v>405</v>
      </c>
      <c r="O73" s="61" t="s">
        <v>1749</v>
      </c>
      <c r="P73" s="85">
        <v>40924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1547</v>
      </c>
      <c r="F74" s="61" t="s">
        <v>1548</v>
      </c>
      <c r="G74" s="61" t="s">
        <v>120</v>
      </c>
      <c r="H74" s="61" t="s">
        <v>474</v>
      </c>
      <c r="I74" s="61">
        <v>40917</v>
      </c>
      <c r="J74" s="14" t="s">
        <v>1750</v>
      </c>
      <c r="K74" s="14" t="s">
        <v>341</v>
      </c>
      <c r="L74" s="61" t="s">
        <v>5121</v>
      </c>
      <c r="M74" s="61" t="s">
        <v>1751</v>
      </c>
      <c r="N74" s="61" t="s">
        <v>257</v>
      </c>
      <c r="O74" s="61" t="s">
        <v>1752</v>
      </c>
      <c r="P74" s="85">
        <v>40917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1547</v>
      </c>
      <c r="F75" s="61" t="s">
        <v>1548</v>
      </c>
      <c r="G75" s="61" t="s">
        <v>119</v>
      </c>
      <c r="H75" s="61" t="s">
        <v>473</v>
      </c>
      <c r="I75" s="61">
        <v>40911</v>
      </c>
      <c r="J75" s="14" t="s">
        <v>1753</v>
      </c>
      <c r="K75" s="14" t="s">
        <v>279</v>
      </c>
      <c r="L75" s="61" t="s">
        <v>5122</v>
      </c>
      <c r="M75" s="61" t="s">
        <v>1754</v>
      </c>
      <c r="N75" s="86" t="s">
        <v>246</v>
      </c>
      <c r="O75" s="61" t="s">
        <v>503</v>
      </c>
      <c r="P75" s="85">
        <v>40913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1547</v>
      </c>
      <c r="F76" s="61" t="s">
        <v>1548</v>
      </c>
      <c r="G76" s="61" t="s">
        <v>118</v>
      </c>
      <c r="H76" s="61" t="s">
        <v>472</v>
      </c>
      <c r="I76" s="61">
        <v>40905</v>
      </c>
      <c r="J76" s="14" t="s">
        <v>1755</v>
      </c>
      <c r="K76" s="14" t="s">
        <v>291</v>
      </c>
      <c r="L76" s="61" t="s">
        <v>5123</v>
      </c>
      <c r="M76" s="61">
        <v>3136496866</v>
      </c>
      <c r="N76" s="61" t="s">
        <v>240</v>
      </c>
      <c r="O76" s="61" t="s">
        <v>1756</v>
      </c>
      <c r="P76" s="85">
        <v>40905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1547</v>
      </c>
      <c r="F77" s="61" t="s">
        <v>1548</v>
      </c>
      <c r="G77" s="61" t="s">
        <v>118</v>
      </c>
      <c r="H77" s="61" t="s">
        <v>471</v>
      </c>
      <c r="I77" s="61">
        <v>40897</v>
      </c>
      <c r="J77" s="14" t="s">
        <v>1757</v>
      </c>
      <c r="K77" s="14" t="s">
        <v>290</v>
      </c>
      <c r="L77" s="61" t="s">
        <v>5124</v>
      </c>
      <c r="M77" s="61" t="s">
        <v>1758</v>
      </c>
      <c r="N77" s="61" t="s">
        <v>253</v>
      </c>
      <c r="O77" s="61" t="s">
        <v>1610</v>
      </c>
      <c r="P77" s="85">
        <v>40903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1547</v>
      </c>
      <c r="F78" s="61" t="s">
        <v>1548</v>
      </c>
      <c r="G78" s="61" t="s">
        <v>118</v>
      </c>
      <c r="H78" s="61" t="s">
        <v>470</v>
      </c>
      <c r="I78" s="61">
        <v>40911</v>
      </c>
      <c r="J78" s="14" t="s">
        <v>1759</v>
      </c>
      <c r="K78" s="14" t="s">
        <v>1760</v>
      </c>
      <c r="L78" s="61" t="s">
        <v>5125</v>
      </c>
      <c r="M78" s="61" t="s">
        <v>1761</v>
      </c>
      <c r="N78" s="61" t="s">
        <v>1762</v>
      </c>
      <c r="O78" s="61" t="s">
        <v>1628</v>
      </c>
      <c r="P78" s="85">
        <v>40911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1547</v>
      </c>
      <c r="F79" s="61" t="s">
        <v>1548</v>
      </c>
      <c r="G79" s="61" t="s">
        <v>118</v>
      </c>
      <c r="H79" s="61" t="s">
        <v>469</v>
      </c>
      <c r="I79" s="61">
        <v>40911</v>
      </c>
      <c r="J79" s="14" t="s">
        <v>1759</v>
      </c>
      <c r="K79" s="14" t="s">
        <v>288</v>
      </c>
      <c r="L79" s="61" t="s">
        <v>5126</v>
      </c>
      <c r="M79" s="61" t="s">
        <v>1763</v>
      </c>
      <c r="N79" s="61" t="s">
        <v>263</v>
      </c>
      <c r="O79" s="61" t="s">
        <v>1652</v>
      </c>
      <c r="P79" s="85">
        <v>40914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1547</v>
      </c>
      <c r="F80" s="61" t="s">
        <v>1548</v>
      </c>
      <c r="G80" s="61" t="s">
        <v>118</v>
      </c>
      <c r="H80" s="61" t="s">
        <v>468</v>
      </c>
      <c r="I80" s="61">
        <v>40905</v>
      </c>
      <c r="J80" s="14" t="s">
        <v>1764</v>
      </c>
      <c r="K80" s="14" t="s">
        <v>287</v>
      </c>
      <c r="L80" s="61" t="s">
        <v>5127</v>
      </c>
      <c r="M80" s="61" t="s">
        <v>1765</v>
      </c>
      <c r="N80" s="61" t="s">
        <v>259</v>
      </c>
      <c r="O80" s="61" t="s">
        <v>1766</v>
      </c>
      <c r="P80" s="85">
        <v>40925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1547</v>
      </c>
      <c r="F81" s="61" t="s">
        <v>1548</v>
      </c>
      <c r="G81" s="61" t="s">
        <v>118</v>
      </c>
      <c r="H81" s="61" t="s">
        <v>467</v>
      </c>
      <c r="I81" s="61">
        <v>40906</v>
      </c>
      <c r="J81" s="14" t="s">
        <v>1767</v>
      </c>
      <c r="K81" s="14" t="s">
        <v>286</v>
      </c>
      <c r="L81" s="61" t="s">
        <v>5123</v>
      </c>
      <c r="M81" s="61" t="s">
        <v>1768</v>
      </c>
      <c r="N81" s="61" t="s">
        <v>227</v>
      </c>
      <c r="O81" s="61" t="s">
        <v>1708</v>
      </c>
      <c r="P81" s="85">
        <v>40910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1547</v>
      </c>
      <c r="F82" s="61" t="s">
        <v>1548</v>
      </c>
      <c r="G82" s="61" t="s">
        <v>118</v>
      </c>
      <c r="H82" s="61" t="s">
        <v>466</v>
      </c>
      <c r="I82" s="61">
        <v>40896</v>
      </c>
      <c r="J82" s="14" t="s">
        <v>1769</v>
      </c>
      <c r="K82" s="14" t="s">
        <v>285</v>
      </c>
      <c r="L82" s="61" t="s">
        <v>5123</v>
      </c>
      <c r="M82" s="61" t="s">
        <v>1768</v>
      </c>
      <c r="N82" s="86" t="s">
        <v>264</v>
      </c>
      <c r="O82" s="61" t="s">
        <v>503</v>
      </c>
      <c r="P82" s="85">
        <v>40898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1547</v>
      </c>
      <c r="F83" s="61" t="s">
        <v>1548</v>
      </c>
      <c r="G83" s="61" t="s">
        <v>118</v>
      </c>
      <c r="H83" s="61" t="s">
        <v>465</v>
      </c>
      <c r="I83" s="61">
        <v>40914</v>
      </c>
      <c r="J83" s="14" t="s">
        <v>1770</v>
      </c>
      <c r="K83" s="14" t="s">
        <v>284</v>
      </c>
      <c r="L83" s="61" t="s">
        <v>5123</v>
      </c>
      <c r="M83" s="61" t="s">
        <v>1771</v>
      </c>
      <c r="N83" s="61" t="s">
        <v>262</v>
      </c>
      <c r="O83" s="61" t="s">
        <v>1772</v>
      </c>
      <c r="P83" s="85">
        <v>40918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1547</v>
      </c>
      <c r="F84" s="61" t="s">
        <v>1548</v>
      </c>
      <c r="G84" s="61" t="s">
        <v>118</v>
      </c>
      <c r="H84" s="61" t="s">
        <v>464</v>
      </c>
      <c r="I84" s="61">
        <v>40917</v>
      </c>
      <c r="J84" s="14" t="s">
        <v>1773</v>
      </c>
      <c r="K84" s="14" t="s">
        <v>283</v>
      </c>
      <c r="L84" s="61" t="s">
        <v>5128</v>
      </c>
      <c r="M84" s="61" t="s">
        <v>1774</v>
      </c>
      <c r="N84" s="61" t="s">
        <v>267</v>
      </c>
      <c r="O84" s="61" t="s">
        <v>1578</v>
      </c>
      <c r="P84" s="85">
        <v>40917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1547</v>
      </c>
      <c r="F85" s="61" t="s">
        <v>1548</v>
      </c>
      <c r="G85" s="61" t="s">
        <v>118</v>
      </c>
      <c r="H85" s="61" t="s">
        <v>463</v>
      </c>
      <c r="I85" s="61">
        <v>40893</v>
      </c>
      <c r="J85" s="14" t="s">
        <v>1775</v>
      </c>
      <c r="K85" s="14" t="s">
        <v>282</v>
      </c>
      <c r="L85" s="61" t="s">
        <v>5129</v>
      </c>
      <c r="M85" s="61" t="s">
        <v>1776</v>
      </c>
      <c r="N85" s="61" t="s">
        <v>265</v>
      </c>
      <c r="O85" s="61" t="s">
        <v>1639</v>
      </c>
      <c r="P85" s="85">
        <v>40899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1547</v>
      </c>
      <c r="F86" s="61" t="s">
        <v>1548</v>
      </c>
      <c r="G86" s="61" t="s">
        <v>118</v>
      </c>
      <c r="H86" s="61" t="s">
        <v>462</v>
      </c>
      <c r="I86" s="61">
        <v>40893</v>
      </c>
      <c r="J86" s="14" t="s">
        <v>1775</v>
      </c>
      <c r="K86" s="14" t="s">
        <v>281</v>
      </c>
      <c r="L86" s="61" t="s">
        <v>5130</v>
      </c>
      <c r="M86" s="61" t="s">
        <v>1777</v>
      </c>
      <c r="N86" s="61" t="s">
        <v>266</v>
      </c>
      <c r="O86" s="61" t="s">
        <v>1742</v>
      </c>
      <c r="P86" s="85">
        <v>40899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1547</v>
      </c>
      <c r="F87" s="61" t="s">
        <v>1548</v>
      </c>
      <c r="G87" s="61" t="s">
        <v>118</v>
      </c>
      <c r="H87" s="61" t="s">
        <v>461</v>
      </c>
      <c r="I87" s="61">
        <v>40917</v>
      </c>
      <c r="J87" s="14" t="s">
        <v>1778</v>
      </c>
      <c r="K87" s="14" t="s">
        <v>292</v>
      </c>
      <c r="L87" s="61" t="s">
        <v>5131</v>
      </c>
      <c r="M87" s="61" t="s">
        <v>1779</v>
      </c>
      <c r="N87" s="61" t="s">
        <v>1780</v>
      </c>
      <c r="O87" s="61" t="s">
        <v>1578</v>
      </c>
      <c r="P87" s="85">
        <v>40918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1547</v>
      </c>
      <c r="F88" s="61" t="s">
        <v>1548</v>
      </c>
      <c r="G88" s="61" t="s">
        <v>1781</v>
      </c>
      <c r="H88" s="61" t="s">
        <v>1782</v>
      </c>
      <c r="I88" s="61" t="s">
        <v>3487</v>
      </c>
      <c r="J88" s="14" t="s">
        <v>686</v>
      </c>
      <c r="K88" s="14" t="s">
        <v>1783</v>
      </c>
      <c r="L88" s="61">
        <v>85937606</v>
      </c>
      <c r="M88" s="61">
        <v>32845241</v>
      </c>
      <c r="N88" s="61" t="s">
        <v>1784</v>
      </c>
      <c r="O88" s="61" t="s">
        <v>1785</v>
      </c>
      <c r="P88" s="85">
        <v>41252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1547</v>
      </c>
      <c r="F89" s="61" t="s">
        <v>1548</v>
      </c>
      <c r="G89" s="61" t="s">
        <v>1781</v>
      </c>
      <c r="H89" s="61" t="s">
        <v>1786</v>
      </c>
      <c r="I89" s="61">
        <v>40886</v>
      </c>
      <c r="J89" s="14" t="s">
        <v>686</v>
      </c>
      <c r="K89" s="14" t="s">
        <v>1787</v>
      </c>
      <c r="L89" s="61" t="s">
        <v>5132</v>
      </c>
      <c r="M89" s="61">
        <v>32845241</v>
      </c>
      <c r="N89" s="86" t="s">
        <v>1788</v>
      </c>
      <c r="O89" s="61" t="s">
        <v>503</v>
      </c>
      <c r="P89" s="85">
        <v>41252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1789</v>
      </c>
      <c r="B90" s="61" t="s">
        <v>2864</v>
      </c>
      <c r="C90" s="14">
        <v>40912</v>
      </c>
      <c r="D90" s="14">
        <v>40957</v>
      </c>
      <c r="E90" s="61" t="s">
        <v>1547</v>
      </c>
      <c r="F90" s="61" t="s">
        <v>1548</v>
      </c>
      <c r="G90" s="61" t="s">
        <v>1781</v>
      </c>
      <c r="H90" s="61" t="s">
        <v>1790</v>
      </c>
      <c r="I90" s="61">
        <v>40912</v>
      </c>
      <c r="J90" s="14" t="s">
        <v>1791</v>
      </c>
      <c r="K90" s="14" t="s">
        <v>1792</v>
      </c>
      <c r="L90" s="61">
        <v>0</v>
      </c>
      <c r="M90" s="61">
        <v>0</v>
      </c>
      <c r="N90" s="86" t="s">
        <v>1793</v>
      </c>
      <c r="O90" s="61" t="s">
        <v>503</v>
      </c>
      <c r="P90" s="85">
        <v>40912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1794</v>
      </c>
      <c r="B91" s="61" t="s">
        <v>1794</v>
      </c>
      <c r="C91" s="14">
        <v>40914</v>
      </c>
      <c r="D91" s="14">
        <v>40959</v>
      </c>
      <c r="E91" s="61" t="s">
        <v>1702</v>
      </c>
      <c r="F91" s="61" t="s">
        <v>1548</v>
      </c>
      <c r="G91" s="61" t="s">
        <v>1795</v>
      </c>
      <c r="H91" s="86" t="s">
        <v>503</v>
      </c>
      <c r="I91" s="86" t="s">
        <v>503</v>
      </c>
      <c r="J91" s="14" t="s">
        <v>1796</v>
      </c>
      <c r="K91" s="14" t="s">
        <v>1797</v>
      </c>
      <c r="L91" s="61">
        <v>31565040</v>
      </c>
      <c r="M91" s="86" t="s">
        <v>1798</v>
      </c>
      <c r="N91" s="86" t="s">
        <v>503</v>
      </c>
      <c r="O91" s="86" t="s">
        <v>503</v>
      </c>
      <c r="P91" s="14" t="s">
        <v>503</v>
      </c>
      <c r="Q91" s="86" t="s">
        <v>1799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717</v>
      </c>
      <c r="C92" s="14">
        <v>40938</v>
      </c>
      <c r="D92" s="14">
        <v>40983</v>
      </c>
      <c r="E92" s="61" t="s">
        <v>1547</v>
      </c>
      <c r="F92" s="61" t="s">
        <v>1791</v>
      </c>
      <c r="G92" s="61" t="s">
        <v>1800</v>
      </c>
      <c r="H92" s="61" t="s">
        <v>1801</v>
      </c>
      <c r="I92" s="61">
        <v>40949</v>
      </c>
      <c r="J92" s="14" t="s">
        <v>1802</v>
      </c>
      <c r="K92" s="14" t="s">
        <v>1803</v>
      </c>
      <c r="L92" s="61" t="s">
        <v>5133</v>
      </c>
      <c r="M92" s="61" t="s">
        <v>1804</v>
      </c>
      <c r="N92" s="61" t="s">
        <v>1805</v>
      </c>
      <c r="O92" s="61" t="s">
        <v>1806</v>
      </c>
      <c r="P92" s="85">
        <v>40952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695</v>
      </c>
      <c r="C93" s="14">
        <v>40938</v>
      </c>
      <c r="D93" s="14">
        <v>40983</v>
      </c>
      <c r="E93" s="61" t="s">
        <v>1547</v>
      </c>
      <c r="F93" s="61" t="s">
        <v>1548</v>
      </c>
      <c r="G93" s="61" t="s">
        <v>1807</v>
      </c>
      <c r="H93" s="61" t="s">
        <v>2344</v>
      </c>
      <c r="I93" s="61">
        <v>40990</v>
      </c>
      <c r="J93" s="14" t="s">
        <v>1808</v>
      </c>
      <c r="K93" s="14" t="s">
        <v>1809</v>
      </c>
      <c r="L93" s="61" t="s">
        <v>5134</v>
      </c>
      <c r="M93" s="61" t="s">
        <v>1810</v>
      </c>
      <c r="N93" s="61" t="s">
        <v>2449</v>
      </c>
      <c r="O93" s="61" t="s">
        <v>1639</v>
      </c>
      <c r="P93" s="85">
        <v>40991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697</v>
      </c>
      <c r="C94" s="14">
        <v>40938</v>
      </c>
      <c r="D94" s="14">
        <v>40983</v>
      </c>
      <c r="E94" s="61" t="s">
        <v>1547</v>
      </c>
      <c r="F94" s="61" t="s">
        <v>1548</v>
      </c>
      <c r="G94" s="61" t="s">
        <v>769</v>
      </c>
      <c r="H94" s="61" t="s">
        <v>780</v>
      </c>
      <c r="I94" s="61">
        <v>40945</v>
      </c>
      <c r="J94" s="14" t="s">
        <v>757</v>
      </c>
      <c r="K94" s="14" t="s">
        <v>758</v>
      </c>
      <c r="L94" s="61" t="s">
        <v>5135</v>
      </c>
      <c r="M94" s="61" t="s">
        <v>759</v>
      </c>
      <c r="N94" s="61" t="s">
        <v>1811</v>
      </c>
      <c r="O94" s="61" t="s">
        <v>1812</v>
      </c>
      <c r="P94" s="85">
        <v>40946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699</v>
      </c>
      <c r="C95" s="14">
        <v>40938</v>
      </c>
      <c r="D95" s="14">
        <v>40983</v>
      </c>
      <c r="E95" s="61" t="s">
        <v>1547</v>
      </c>
      <c r="F95" s="61" t="s">
        <v>1548</v>
      </c>
      <c r="G95" s="61" t="s">
        <v>1813</v>
      </c>
      <c r="H95" s="61" t="s">
        <v>1061</v>
      </c>
      <c r="I95" s="61">
        <v>40948</v>
      </c>
      <c r="J95" s="14" t="s">
        <v>1814</v>
      </c>
      <c r="K95" s="14" t="s">
        <v>775</v>
      </c>
      <c r="L95" s="61" t="s">
        <v>5136</v>
      </c>
      <c r="M95" s="61" t="s">
        <v>1815</v>
      </c>
      <c r="N95" s="61" t="s">
        <v>1816</v>
      </c>
      <c r="O95" s="61" t="s">
        <v>1555</v>
      </c>
      <c r="P95" s="85">
        <v>40954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701</v>
      </c>
      <c r="C96" s="14">
        <v>40938</v>
      </c>
      <c r="D96" s="14">
        <v>40983</v>
      </c>
      <c r="E96" s="61" t="s">
        <v>1547</v>
      </c>
      <c r="F96" s="61" t="s">
        <v>1791</v>
      </c>
      <c r="G96" s="61" t="s">
        <v>1817</v>
      </c>
      <c r="H96" s="61" t="s">
        <v>1545</v>
      </c>
      <c r="I96" s="61">
        <v>40980</v>
      </c>
      <c r="J96" s="14" t="s">
        <v>1818</v>
      </c>
      <c r="K96" s="14" t="s">
        <v>1819</v>
      </c>
      <c r="L96" s="61" t="s">
        <v>5137</v>
      </c>
      <c r="M96" s="61" t="s">
        <v>1546</v>
      </c>
      <c r="N96" s="61" t="s">
        <v>1820</v>
      </c>
      <c r="O96" s="61" t="s">
        <v>1821</v>
      </c>
      <c r="P96" s="85">
        <v>40980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703</v>
      </c>
      <c r="C97" s="14">
        <v>40938</v>
      </c>
      <c r="D97" s="14">
        <v>40983</v>
      </c>
      <c r="E97" s="61" t="s">
        <v>1547</v>
      </c>
      <c r="F97" s="61" t="s">
        <v>1548</v>
      </c>
      <c r="G97" s="61" t="s">
        <v>776</v>
      </c>
      <c r="H97" s="61" t="s">
        <v>784</v>
      </c>
      <c r="I97" s="61">
        <v>40947</v>
      </c>
      <c r="J97" s="14" t="s">
        <v>1822</v>
      </c>
      <c r="K97" s="14" t="s">
        <v>777</v>
      </c>
      <c r="L97" s="61" t="s">
        <v>5138</v>
      </c>
      <c r="M97" s="61" t="s">
        <v>1823</v>
      </c>
      <c r="N97" s="61" t="s">
        <v>1824</v>
      </c>
      <c r="O97" s="61" t="s">
        <v>1555</v>
      </c>
      <c r="P97" s="85">
        <v>40947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705</v>
      </c>
      <c r="C98" s="14">
        <v>40938</v>
      </c>
      <c r="D98" s="14">
        <v>40983</v>
      </c>
      <c r="E98" s="61" t="s">
        <v>1547</v>
      </c>
      <c r="F98" s="61" t="s">
        <v>1548</v>
      </c>
      <c r="G98" s="61" t="s">
        <v>1825</v>
      </c>
      <c r="H98" s="61" t="s">
        <v>782</v>
      </c>
      <c r="I98" s="61">
        <v>40947</v>
      </c>
      <c r="J98" s="14" t="s">
        <v>761</v>
      </c>
      <c r="K98" s="14" t="s">
        <v>760</v>
      </c>
      <c r="L98" s="61" t="s">
        <v>5139</v>
      </c>
      <c r="M98" s="61" t="s">
        <v>762</v>
      </c>
      <c r="N98" s="61" t="s">
        <v>1826</v>
      </c>
      <c r="O98" s="61" t="s">
        <v>1827</v>
      </c>
      <c r="P98" s="85">
        <v>40947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707</v>
      </c>
      <c r="C99" s="14">
        <v>40938</v>
      </c>
      <c r="D99" s="14">
        <v>40983</v>
      </c>
      <c r="E99" s="61" t="s">
        <v>1547</v>
      </c>
      <c r="F99" s="61" t="s">
        <v>1548</v>
      </c>
      <c r="G99" s="61" t="s">
        <v>1828</v>
      </c>
      <c r="H99" s="61" t="s">
        <v>783</v>
      </c>
      <c r="I99" s="61">
        <v>40947</v>
      </c>
      <c r="J99" s="14" t="s">
        <v>1829</v>
      </c>
      <c r="K99" s="14" t="s">
        <v>1830</v>
      </c>
      <c r="L99" s="61" t="s">
        <v>5140</v>
      </c>
      <c r="M99" s="61" t="s">
        <v>1831</v>
      </c>
      <c r="N99" s="61" t="s">
        <v>1832</v>
      </c>
      <c r="O99" s="61" t="s">
        <v>1833</v>
      </c>
      <c r="P99" s="85">
        <v>40948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709</v>
      </c>
      <c r="C100" s="14">
        <v>40938</v>
      </c>
      <c r="D100" s="14">
        <v>40983</v>
      </c>
      <c r="E100" s="61" t="s">
        <v>1547</v>
      </c>
      <c r="F100" s="61" t="s">
        <v>1557</v>
      </c>
      <c r="G100" s="61" t="s">
        <v>1834</v>
      </c>
      <c r="H100" s="61" t="s">
        <v>1835</v>
      </c>
      <c r="I100" s="61">
        <v>40994</v>
      </c>
      <c r="J100" s="14" t="s">
        <v>1836</v>
      </c>
      <c r="K100" s="14" t="s">
        <v>1837</v>
      </c>
      <c r="L100" s="61" t="s">
        <v>5141</v>
      </c>
      <c r="M100" s="61" t="s">
        <v>1838</v>
      </c>
      <c r="N100" s="61" t="s">
        <v>2681</v>
      </c>
      <c r="O100" s="61" t="s">
        <v>1712</v>
      </c>
      <c r="P100" s="85">
        <v>41010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711</v>
      </c>
      <c r="C101" s="14">
        <v>40938</v>
      </c>
      <c r="D101" s="14">
        <v>40983</v>
      </c>
      <c r="E101" s="61" t="s">
        <v>1547</v>
      </c>
      <c r="F101" s="61" t="s">
        <v>1548</v>
      </c>
      <c r="G101" s="61" t="s">
        <v>1839</v>
      </c>
      <c r="H101" s="61" t="s">
        <v>2326</v>
      </c>
      <c r="I101" s="61">
        <v>40989</v>
      </c>
      <c r="J101" s="14" t="s">
        <v>1840</v>
      </c>
      <c r="K101" s="14" t="s">
        <v>1841</v>
      </c>
      <c r="L101" s="61" t="s">
        <v>5142</v>
      </c>
      <c r="M101" s="61" t="s">
        <v>1842</v>
      </c>
      <c r="N101" s="61" t="s">
        <v>2450</v>
      </c>
      <c r="O101" s="61" t="s">
        <v>1678</v>
      </c>
      <c r="P101" s="85">
        <v>40989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713</v>
      </c>
      <c r="C102" s="14">
        <v>40938</v>
      </c>
      <c r="D102" s="14">
        <v>40983</v>
      </c>
      <c r="E102" s="61" t="s">
        <v>1547</v>
      </c>
      <c r="F102" s="61" t="s">
        <v>1548</v>
      </c>
      <c r="G102" s="61" t="s">
        <v>1843</v>
      </c>
      <c r="H102" s="61" t="s">
        <v>781</v>
      </c>
      <c r="I102" s="61">
        <v>40945</v>
      </c>
      <c r="J102" s="14" t="s">
        <v>763</v>
      </c>
      <c r="K102" s="14" t="s">
        <v>764</v>
      </c>
      <c r="L102" s="61" t="s">
        <v>5143</v>
      </c>
      <c r="M102" s="61" t="s">
        <v>765</v>
      </c>
      <c r="N102" s="61" t="s">
        <v>1844</v>
      </c>
      <c r="O102" s="61" t="s">
        <v>1578</v>
      </c>
      <c r="P102" s="85">
        <v>40946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715</v>
      </c>
      <c r="C103" s="14">
        <v>40938</v>
      </c>
      <c r="D103" s="14">
        <v>40983</v>
      </c>
      <c r="E103" s="61" t="s">
        <v>1547</v>
      </c>
      <c r="F103" s="61" t="s">
        <v>1548</v>
      </c>
      <c r="G103" s="61" t="s">
        <v>1845</v>
      </c>
      <c r="H103" s="61" t="s">
        <v>1846</v>
      </c>
      <c r="I103" s="61">
        <v>40988</v>
      </c>
      <c r="J103" s="14" t="s">
        <v>1847</v>
      </c>
      <c r="K103" s="14" t="s">
        <v>1848</v>
      </c>
      <c r="L103" s="61" t="s">
        <v>5144</v>
      </c>
      <c r="M103" s="61" t="s">
        <v>1849</v>
      </c>
      <c r="N103" s="61" t="s">
        <v>2345</v>
      </c>
      <c r="O103" s="61" t="s">
        <v>1565</v>
      </c>
      <c r="P103" s="85">
        <v>40988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833</v>
      </c>
      <c r="C104" s="14">
        <v>40948</v>
      </c>
      <c r="D104" s="14">
        <v>40993</v>
      </c>
      <c r="E104" s="61" t="s">
        <v>1547</v>
      </c>
      <c r="F104" s="61" t="s">
        <v>1548</v>
      </c>
      <c r="G104" s="61" t="s">
        <v>1850</v>
      </c>
      <c r="H104" s="61" t="s">
        <v>1529</v>
      </c>
      <c r="I104" s="61">
        <v>40956</v>
      </c>
      <c r="J104" s="14" t="s">
        <v>1851</v>
      </c>
      <c r="K104" s="14" t="s">
        <v>986</v>
      </c>
      <c r="L104" s="61" t="s">
        <v>5145</v>
      </c>
      <c r="M104" s="61" t="s">
        <v>1530</v>
      </c>
      <c r="N104" s="61" t="s">
        <v>1852</v>
      </c>
      <c r="O104" s="61" t="s">
        <v>1853</v>
      </c>
      <c r="P104" s="85">
        <v>40963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815</v>
      </c>
      <c r="C105" s="14">
        <v>40948</v>
      </c>
      <c r="D105" s="14">
        <v>40993</v>
      </c>
      <c r="E105" s="61" t="s">
        <v>1547</v>
      </c>
      <c r="F105" s="61" t="s">
        <v>1548</v>
      </c>
      <c r="G105" s="61" t="s">
        <v>1854</v>
      </c>
      <c r="H105" s="61" t="s">
        <v>1511</v>
      </c>
      <c r="I105" s="61">
        <v>40975</v>
      </c>
      <c r="J105" s="14" t="s">
        <v>1855</v>
      </c>
      <c r="K105" s="14" t="s">
        <v>972</v>
      </c>
      <c r="L105" s="61" t="s">
        <v>5146</v>
      </c>
      <c r="M105" s="61" t="s">
        <v>1856</v>
      </c>
      <c r="N105" s="61" t="s">
        <v>1512</v>
      </c>
      <c r="O105" s="61" t="s">
        <v>1565</v>
      </c>
      <c r="P105" s="85">
        <v>40975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819</v>
      </c>
      <c r="C106" s="14">
        <v>40948</v>
      </c>
      <c r="D106" s="14">
        <v>41104</v>
      </c>
      <c r="E106" s="61" t="s">
        <v>1702</v>
      </c>
      <c r="F106" s="61" t="s">
        <v>1548</v>
      </c>
      <c r="G106" s="61" t="s">
        <v>1857</v>
      </c>
      <c r="H106" s="86" t="s">
        <v>503</v>
      </c>
      <c r="I106" s="86" t="s">
        <v>503</v>
      </c>
      <c r="J106" s="14" t="s">
        <v>1858</v>
      </c>
      <c r="K106" s="14" t="s">
        <v>1479</v>
      </c>
      <c r="L106" s="61" t="s">
        <v>5147</v>
      </c>
      <c r="M106" s="86" t="s">
        <v>1859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785</v>
      </c>
      <c r="C107" s="14">
        <v>40948</v>
      </c>
      <c r="D107" s="14">
        <v>41117</v>
      </c>
      <c r="E107" s="61" t="s">
        <v>1702</v>
      </c>
      <c r="F107" s="61" t="s">
        <v>1548</v>
      </c>
      <c r="G107" s="61" t="s">
        <v>1860</v>
      </c>
      <c r="H107" s="86" t="s">
        <v>503</v>
      </c>
      <c r="I107" s="86" t="s">
        <v>503</v>
      </c>
      <c r="J107" s="14" t="s">
        <v>1861</v>
      </c>
      <c r="K107" s="14" t="s">
        <v>966</v>
      </c>
      <c r="L107" s="61" t="s">
        <v>5148</v>
      </c>
      <c r="M107" s="86" t="s">
        <v>1862</v>
      </c>
      <c r="N107" s="86" t="s">
        <v>503</v>
      </c>
      <c r="O107" s="86" t="s">
        <v>503</v>
      </c>
      <c r="P107" s="14" t="s">
        <v>503</v>
      </c>
      <c r="Q107" s="86" t="s">
        <v>330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823</v>
      </c>
      <c r="C108" s="14">
        <v>40948</v>
      </c>
      <c r="D108" s="14">
        <v>41098</v>
      </c>
      <c r="E108" s="61" t="s">
        <v>1613</v>
      </c>
      <c r="F108" s="61" t="s">
        <v>1548</v>
      </c>
      <c r="G108" s="61" t="s">
        <v>1863</v>
      </c>
      <c r="H108" s="86" t="s">
        <v>4907</v>
      </c>
      <c r="I108" s="86">
        <v>41089</v>
      </c>
      <c r="J108" s="14" t="s">
        <v>1864</v>
      </c>
      <c r="K108" s="14" t="s">
        <v>1452</v>
      </c>
      <c r="L108" s="61" t="s">
        <v>5149</v>
      </c>
      <c r="M108" s="86" t="s">
        <v>1865</v>
      </c>
      <c r="N108" s="86" t="s">
        <v>503</v>
      </c>
      <c r="O108" s="86" t="s">
        <v>503</v>
      </c>
      <c r="P108" s="14" t="s">
        <v>503</v>
      </c>
      <c r="Q108" s="86" t="s">
        <v>3594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827</v>
      </c>
      <c r="C109" s="14">
        <v>40948</v>
      </c>
      <c r="D109" s="14">
        <v>41104</v>
      </c>
      <c r="E109" s="61" t="s">
        <v>1702</v>
      </c>
      <c r="F109" s="61" t="s">
        <v>1548</v>
      </c>
      <c r="G109" s="61" t="s">
        <v>1866</v>
      </c>
      <c r="H109" s="86" t="s">
        <v>503</v>
      </c>
      <c r="I109" s="86" t="s">
        <v>503</v>
      </c>
      <c r="J109" s="14" t="s">
        <v>1867</v>
      </c>
      <c r="K109" s="14" t="s">
        <v>5588</v>
      </c>
      <c r="L109" s="61" t="s">
        <v>5150</v>
      </c>
      <c r="M109" s="86" t="s">
        <v>4604</v>
      </c>
      <c r="N109" s="86" t="s">
        <v>503</v>
      </c>
      <c r="O109" s="86" t="s">
        <v>503</v>
      </c>
      <c r="P109" s="14" t="s">
        <v>503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831</v>
      </c>
      <c r="C110" s="14">
        <v>40948</v>
      </c>
      <c r="D110" s="14">
        <v>40993</v>
      </c>
      <c r="E110" s="61" t="s">
        <v>1547</v>
      </c>
      <c r="F110" s="61" t="s">
        <v>1548</v>
      </c>
      <c r="G110" s="61" t="s">
        <v>1868</v>
      </c>
      <c r="H110" s="86" t="s">
        <v>1401</v>
      </c>
      <c r="I110" s="86">
        <v>40963</v>
      </c>
      <c r="J110" s="14" t="s">
        <v>1869</v>
      </c>
      <c r="K110" s="14" t="s">
        <v>973</v>
      </c>
      <c r="L110" s="61" t="s">
        <v>5151</v>
      </c>
      <c r="M110" s="86" t="s">
        <v>1870</v>
      </c>
      <c r="N110" s="86" t="s">
        <v>1871</v>
      </c>
      <c r="O110" s="86" t="s">
        <v>1872</v>
      </c>
      <c r="P110" s="85">
        <v>40963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813</v>
      </c>
      <c r="C111" s="14">
        <v>40948</v>
      </c>
      <c r="D111" s="14">
        <v>41104</v>
      </c>
      <c r="E111" s="61" t="s">
        <v>1702</v>
      </c>
      <c r="F111" s="61" t="s">
        <v>1548</v>
      </c>
      <c r="G111" s="61" t="s">
        <v>1873</v>
      </c>
      <c r="H111" s="86" t="s">
        <v>503</v>
      </c>
      <c r="I111" s="86" t="s">
        <v>503</v>
      </c>
      <c r="J111" s="14" t="s">
        <v>1874</v>
      </c>
      <c r="K111" s="14" t="s">
        <v>1875</v>
      </c>
      <c r="L111" s="61" t="s">
        <v>5152</v>
      </c>
      <c r="M111" s="86" t="s">
        <v>1876</v>
      </c>
      <c r="N111" s="86" t="s">
        <v>503</v>
      </c>
      <c r="O111" s="86" t="s">
        <v>503</v>
      </c>
      <c r="P111" s="14" t="s">
        <v>503</v>
      </c>
      <c r="Q111" s="86" t="s">
        <v>4605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817</v>
      </c>
      <c r="C112" s="14">
        <v>40948</v>
      </c>
      <c r="D112" s="14">
        <v>40993</v>
      </c>
      <c r="E112" s="61" t="s">
        <v>1547</v>
      </c>
      <c r="F112" s="61" t="s">
        <v>1548</v>
      </c>
      <c r="G112" s="61" t="s">
        <v>1877</v>
      </c>
      <c r="H112" s="61" t="s">
        <v>1404</v>
      </c>
      <c r="I112" s="61">
        <v>40966</v>
      </c>
      <c r="J112" s="14" t="s">
        <v>1878</v>
      </c>
      <c r="K112" s="14" t="s">
        <v>982</v>
      </c>
      <c r="L112" s="61" t="s">
        <v>5153</v>
      </c>
      <c r="M112" s="61" t="s">
        <v>1879</v>
      </c>
      <c r="N112" s="61" t="s">
        <v>1399</v>
      </c>
      <c r="O112" s="61" t="s">
        <v>1555</v>
      </c>
      <c r="P112" s="85">
        <v>40966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821</v>
      </c>
      <c r="C113" s="14">
        <v>40948</v>
      </c>
      <c r="D113" s="14">
        <v>40993</v>
      </c>
      <c r="E113" s="61" t="s">
        <v>1547</v>
      </c>
      <c r="F113" s="61" t="s">
        <v>1548</v>
      </c>
      <c r="G113" s="61" t="s">
        <v>1880</v>
      </c>
      <c r="H113" s="61" t="s">
        <v>1881</v>
      </c>
      <c r="I113" s="61">
        <v>40963</v>
      </c>
      <c r="J113" s="14" t="s">
        <v>1882</v>
      </c>
      <c r="K113" s="14" t="s">
        <v>974</v>
      </c>
      <c r="L113" s="61" t="s">
        <v>5154</v>
      </c>
      <c r="M113" s="61" t="s">
        <v>1883</v>
      </c>
      <c r="N113" s="61" t="s">
        <v>1884</v>
      </c>
      <c r="O113" s="61" t="s">
        <v>1565</v>
      </c>
      <c r="P113" s="85">
        <v>40963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825</v>
      </c>
      <c r="C114" s="14">
        <v>40948</v>
      </c>
      <c r="D114" s="14">
        <v>40993</v>
      </c>
      <c r="E114" s="61" t="s">
        <v>1547</v>
      </c>
      <c r="F114" s="61" t="s">
        <v>1548</v>
      </c>
      <c r="G114" s="61" t="s">
        <v>1885</v>
      </c>
      <c r="H114" s="61" t="s">
        <v>2291</v>
      </c>
      <c r="I114" s="61">
        <v>40988</v>
      </c>
      <c r="J114" s="14" t="s">
        <v>1886</v>
      </c>
      <c r="K114" s="14" t="s">
        <v>1887</v>
      </c>
      <c r="L114" s="61" t="s">
        <v>5155</v>
      </c>
      <c r="M114" s="61" t="s">
        <v>1888</v>
      </c>
      <c r="N114" s="61" t="s">
        <v>2346</v>
      </c>
      <c r="O114" s="61" t="s">
        <v>1678</v>
      </c>
      <c r="P114" s="85">
        <v>40988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829</v>
      </c>
      <c r="C115" s="14">
        <v>40948</v>
      </c>
      <c r="D115" s="14">
        <v>40993</v>
      </c>
      <c r="E115" s="61" t="s">
        <v>1547</v>
      </c>
      <c r="F115" s="61" t="s">
        <v>1548</v>
      </c>
      <c r="G115" s="61" t="s">
        <v>1889</v>
      </c>
      <c r="H115" s="61" t="s">
        <v>1417</v>
      </c>
      <c r="I115" s="61">
        <v>40968</v>
      </c>
      <c r="J115" s="14" t="s">
        <v>1890</v>
      </c>
      <c r="K115" s="14" t="s">
        <v>1437</v>
      </c>
      <c r="L115" s="61" t="s">
        <v>5156</v>
      </c>
      <c r="M115" s="61" t="s">
        <v>1891</v>
      </c>
      <c r="N115" s="61" t="s">
        <v>1418</v>
      </c>
      <c r="O115" s="61" t="s">
        <v>1578</v>
      </c>
      <c r="P115" s="85">
        <v>40968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811</v>
      </c>
      <c r="C116" s="14">
        <v>40948</v>
      </c>
      <c r="D116" s="14">
        <v>41117</v>
      </c>
      <c r="E116" s="61" t="s">
        <v>1702</v>
      </c>
      <c r="F116" s="61" t="s">
        <v>1548</v>
      </c>
      <c r="G116" s="61" t="s">
        <v>1892</v>
      </c>
      <c r="H116" s="86" t="s">
        <v>503</v>
      </c>
      <c r="I116" s="86" t="s">
        <v>503</v>
      </c>
      <c r="J116" s="14" t="s">
        <v>1893</v>
      </c>
      <c r="K116" s="14" t="s">
        <v>5157</v>
      </c>
      <c r="L116" s="61" t="s">
        <v>5158</v>
      </c>
      <c r="M116" s="86" t="s">
        <v>1894</v>
      </c>
      <c r="N116" s="86" t="s">
        <v>503</v>
      </c>
      <c r="O116" s="86" t="s">
        <v>503</v>
      </c>
      <c r="P116" s="14" t="s">
        <v>503</v>
      </c>
      <c r="Q116" s="86" t="s">
        <v>5159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787</v>
      </c>
      <c r="C117" s="14">
        <v>40948</v>
      </c>
      <c r="D117" s="14">
        <v>41104</v>
      </c>
      <c r="E117" s="61" t="s">
        <v>1702</v>
      </c>
      <c r="F117" s="61" t="s">
        <v>1548</v>
      </c>
      <c r="G117" s="61" t="s">
        <v>1895</v>
      </c>
      <c r="H117" s="86" t="s">
        <v>503</v>
      </c>
      <c r="I117" s="86" t="s">
        <v>503</v>
      </c>
      <c r="J117" s="14" t="s">
        <v>1896</v>
      </c>
      <c r="K117" s="14" t="s">
        <v>1474</v>
      </c>
      <c r="L117" s="61" t="s">
        <v>5160</v>
      </c>
      <c r="M117" s="86" t="s">
        <v>1897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789</v>
      </c>
      <c r="C118" s="14">
        <v>40948</v>
      </c>
      <c r="D118" s="14">
        <v>41117</v>
      </c>
      <c r="E118" s="61" t="s">
        <v>1702</v>
      </c>
      <c r="F118" s="61" t="s">
        <v>1548</v>
      </c>
      <c r="G118" s="61" t="s">
        <v>1898</v>
      </c>
      <c r="H118" s="86" t="s">
        <v>503</v>
      </c>
      <c r="I118" s="86" t="s">
        <v>503</v>
      </c>
      <c r="J118" s="14" t="s">
        <v>1899</v>
      </c>
      <c r="K118" s="14" t="s">
        <v>5589</v>
      </c>
      <c r="L118" s="61" t="s">
        <v>5161</v>
      </c>
      <c r="M118" s="86" t="s">
        <v>4606</v>
      </c>
      <c r="N118" s="86" t="s">
        <v>503</v>
      </c>
      <c r="O118" s="86" t="s">
        <v>503</v>
      </c>
      <c r="P118" s="14" t="s">
        <v>503</v>
      </c>
      <c r="Q118" s="86" t="s">
        <v>5162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793</v>
      </c>
      <c r="C119" s="14">
        <v>40948</v>
      </c>
      <c r="D119" s="14">
        <v>41104</v>
      </c>
      <c r="E119" s="61" t="s">
        <v>1702</v>
      </c>
      <c r="F119" s="61" t="s">
        <v>1548</v>
      </c>
      <c r="G119" s="61" t="s">
        <v>1900</v>
      </c>
      <c r="H119" s="86" t="s">
        <v>503</v>
      </c>
      <c r="I119" s="86" t="s">
        <v>503</v>
      </c>
      <c r="J119" s="14" t="s">
        <v>1901</v>
      </c>
      <c r="K119" s="14" t="s">
        <v>4607</v>
      </c>
      <c r="L119" s="61" t="s">
        <v>5163</v>
      </c>
      <c r="M119" s="86" t="s">
        <v>4608</v>
      </c>
      <c r="N119" s="86" t="s">
        <v>503</v>
      </c>
      <c r="O119" s="86" t="s">
        <v>503</v>
      </c>
      <c r="P119" s="14" t="s">
        <v>503</v>
      </c>
      <c r="Q119" s="86" t="s">
        <v>3595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795</v>
      </c>
      <c r="C120" s="14">
        <v>40948</v>
      </c>
      <c r="D120" s="14">
        <v>40993</v>
      </c>
      <c r="E120" s="61" t="s">
        <v>1547</v>
      </c>
      <c r="F120" s="61" t="s">
        <v>1548</v>
      </c>
      <c r="G120" s="61" t="s">
        <v>1902</v>
      </c>
      <c r="H120" s="86" t="s">
        <v>2292</v>
      </c>
      <c r="I120" s="86">
        <v>40995</v>
      </c>
      <c r="J120" s="14" t="s">
        <v>1903</v>
      </c>
      <c r="K120" s="14" t="s">
        <v>1904</v>
      </c>
      <c r="L120" s="61" t="s">
        <v>5164</v>
      </c>
      <c r="M120" s="86" t="s">
        <v>1905</v>
      </c>
      <c r="N120" s="86" t="s">
        <v>2478</v>
      </c>
      <c r="O120" s="86" t="s">
        <v>1982</v>
      </c>
      <c r="P120" s="85">
        <v>40998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797</v>
      </c>
      <c r="C121" s="14">
        <v>40948</v>
      </c>
      <c r="D121" s="14">
        <v>41117</v>
      </c>
      <c r="E121" s="61" t="s">
        <v>1702</v>
      </c>
      <c r="F121" s="61" t="s">
        <v>1548</v>
      </c>
      <c r="G121" s="61" t="s">
        <v>1906</v>
      </c>
      <c r="H121" s="86" t="s">
        <v>503</v>
      </c>
      <c r="I121" s="86" t="s">
        <v>503</v>
      </c>
      <c r="J121" s="14" t="s">
        <v>1907</v>
      </c>
      <c r="K121" s="14" t="s">
        <v>979</v>
      </c>
      <c r="L121" s="61" t="s">
        <v>5165</v>
      </c>
      <c r="M121" s="86" t="s">
        <v>1908</v>
      </c>
      <c r="N121" s="86" t="s">
        <v>503</v>
      </c>
      <c r="O121" s="86" t="s">
        <v>503</v>
      </c>
      <c r="P121" s="14" t="s">
        <v>503</v>
      </c>
      <c r="Q121" s="86" t="s">
        <v>4605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799</v>
      </c>
      <c r="C122" s="14">
        <v>40948</v>
      </c>
      <c r="D122" s="14">
        <v>40993</v>
      </c>
      <c r="E122" s="61" t="s">
        <v>1547</v>
      </c>
      <c r="F122" s="61" t="s">
        <v>1548</v>
      </c>
      <c r="G122" s="61" t="s">
        <v>1909</v>
      </c>
      <c r="H122" s="61" t="s">
        <v>1416</v>
      </c>
      <c r="I122" s="61">
        <v>40967</v>
      </c>
      <c r="J122" s="14" t="s">
        <v>1910</v>
      </c>
      <c r="K122" s="14" t="s">
        <v>970</v>
      </c>
      <c r="L122" s="61" t="s">
        <v>5166</v>
      </c>
      <c r="M122" s="61" t="s">
        <v>1911</v>
      </c>
      <c r="N122" s="61" t="s">
        <v>1405</v>
      </c>
      <c r="O122" s="61" t="s">
        <v>1578</v>
      </c>
      <c r="P122" s="85">
        <v>40967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801</v>
      </c>
      <c r="C123" s="14">
        <v>40948</v>
      </c>
      <c r="D123" s="14">
        <v>40993</v>
      </c>
      <c r="E123" s="61" t="s">
        <v>1547</v>
      </c>
      <c r="F123" s="61" t="s">
        <v>1548</v>
      </c>
      <c r="G123" s="61" t="s">
        <v>1912</v>
      </c>
      <c r="H123" s="61" t="s">
        <v>1420</v>
      </c>
      <c r="I123" s="61">
        <v>40967</v>
      </c>
      <c r="J123" s="14" t="s">
        <v>1913</v>
      </c>
      <c r="K123" s="14" t="s">
        <v>1450</v>
      </c>
      <c r="L123" s="61" t="s">
        <v>5167</v>
      </c>
      <c r="M123" s="61" t="s">
        <v>1914</v>
      </c>
      <c r="N123" s="61" t="s">
        <v>1421</v>
      </c>
      <c r="O123" s="61" t="s">
        <v>1568</v>
      </c>
      <c r="P123" s="85">
        <v>40968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803</v>
      </c>
      <c r="C124" s="14">
        <v>40948</v>
      </c>
      <c r="D124" s="14">
        <v>40993</v>
      </c>
      <c r="E124" s="61" t="s">
        <v>1547</v>
      </c>
      <c r="F124" s="61" t="s">
        <v>1548</v>
      </c>
      <c r="G124" s="61" t="s">
        <v>1915</v>
      </c>
      <c r="H124" s="61" t="s">
        <v>1916</v>
      </c>
      <c r="I124" s="61">
        <v>40953</v>
      </c>
      <c r="J124" s="14" t="s">
        <v>1917</v>
      </c>
      <c r="K124" s="14" t="s">
        <v>968</v>
      </c>
      <c r="L124" s="61" t="s">
        <v>5168</v>
      </c>
      <c r="M124" s="61" t="s">
        <v>1918</v>
      </c>
      <c r="N124" s="61" t="s">
        <v>1919</v>
      </c>
      <c r="O124" s="61" t="s">
        <v>1578</v>
      </c>
      <c r="P124" s="85">
        <v>40954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805</v>
      </c>
      <c r="C125" s="14">
        <v>40948</v>
      </c>
      <c r="D125" s="14">
        <v>40993</v>
      </c>
      <c r="E125" s="61" t="s">
        <v>1547</v>
      </c>
      <c r="F125" s="61" t="s">
        <v>1548</v>
      </c>
      <c r="G125" s="61" t="s">
        <v>1920</v>
      </c>
      <c r="H125" s="61" t="s">
        <v>1403</v>
      </c>
      <c r="I125" s="61">
        <v>40966</v>
      </c>
      <c r="J125" s="14" t="s">
        <v>1921</v>
      </c>
      <c r="K125" s="14" t="s">
        <v>1449</v>
      </c>
      <c r="L125" s="61" t="s">
        <v>5169</v>
      </c>
      <c r="M125" s="61" t="s">
        <v>1922</v>
      </c>
      <c r="N125" s="61" t="s">
        <v>1400</v>
      </c>
      <c r="O125" s="61" t="s">
        <v>1568</v>
      </c>
      <c r="P125" s="85">
        <v>40966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809</v>
      </c>
      <c r="C126" s="14">
        <v>40948</v>
      </c>
      <c r="D126" s="14">
        <v>41117</v>
      </c>
      <c r="E126" s="61" t="s">
        <v>1702</v>
      </c>
      <c r="F126" s="61" t="s">
        <v>1548</v>
      </c>
      <c r="G126" s="61" t="s">
        <v>1923</v>
      </c>
      <c r="H126" s="86" t="s">
        <v>503</v>
      </c>
      <c r="I126" s="86" t="s">
        <v>503</v>
      </c>
      <c r="J126" s="14" t="s">
        <v>1924</v>
      </c>
      <c r="K126" s="14" t="s">
        <v>980</v>
      </c>
      <c r="L126" s="61" t="s">
        <v>5170</v>
      </c>
      <c r="M126" s="86" t="s">
        <v>1925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807</v>
      </c>
      <c r="C127" s="14">
        <v>40948</v>
      </c>
      <c r="D127" s="14">
        <v>41100</v>
      </c>
      <c r="E127" s="61" t="s">
        <v>1702</v>
      </c>
      <c r="F127" s="61" t="s">
        <v>1548</v>
      </c>
      <c r="G127" s="61" t="s">
        <v>1926</v>
      </c>
      <c r="H127" s="86" t="s">
        <v>503</v>
      </c>
      <c r="I127" s="86" t="s">
        <v>503</v>
      </c>
      <c r="J127" s="14" t="s">
        <v>4609</v>
      </c>
      <c r="K127" s="14" t="s">
        <v>1478</v>
      </c>
      <c r="L127" s="61" t="s">
        <v>5171</v>
      </c>
      <c r="M127" s="86" t="s">
        <v>1927</v>
      </c>
      <c r="N127" s="86" t="s">
        <v>503</v>
      </c>
      <c r="O127" s="86" t="s">
        <v>503</v>
      </c>
      <c r="P127" s="14" t="s">
        <v>503</v>
      </c>
      <c r="Q127" s="86" t="s">
        <v>4605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791</v>
      </c>
      <c r="C128" s="14">
        <v>40948</v>
      </c>
      <c r="D128" s="14">
        <v>40993</v>
      </c>
      <c r="E128" s="61" t="s">
        <v>1547</v>
      </c>
      <c r="F128" s="61" t="s">
        <v>1548</v>
      </c>
      <c r="G128" s="61" t="s">
        <v>1928</v>
      </c>
      <c r="H128" s="61" t="s">
        <v>1488</v>
      </c>
      <c r="I128" s="61">
        <v>40967</v>
      </c>
      <c r="J128" s="14" t="s">
        <v>1929</v>
      </c>
      <c r="K128" s="14" t="s">
        <v>984</v>
      </c>
      <c r="L128" s="61" t="s">
        <v>5172</v>
      </c>
      <c r="M128" s="61" t="s">
        <v>1930</v>
      </c>
      <c r="N128" s="61" t="s">
        <v>1419</v>
      </c>
      <c r="O128" s="61" t="s">
        <v>1931</v>
      </c>
      <c r="P128" s="85">
        <v>40968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891</v>
      </c>
      <c r="C129" s="14">
        <v>40949</v>
      </c>
      <c r="D129" s="14">
        <v>40994</v>
      </c>
      <c r="E129" s="61" t="s">
        <v>1547</v>
      </c>
      <c r="F129" s="61" t="s">
        <v>1548</v>
      </c>
      <c r="G129" s="61" t="s">
        <v>1932</v>
      </c>
      <c r="H129" s="61" t="s">
        <v>1487</v>
      </c>
      <c r="I129" s="61">
        <v>40968</v>
      </c>
      <c r="J129" s="14" t="s">
        <v>1933</v>
      </c>
      <c r="K129" s="14" t="s">
        <v>1934</v>
      </c>
      <c r="L129" s="61" t="s">
        <v>5173</v>
      </c>
      <c r="M129" s="61" t="s">
        <v>1935</v>
      </c>
      <c r="N129" s="61" t="s">
        <v>1936</v>
      </c>
      <c r="O129" s="61" t="s">
        <v>1827</v>
      </c>
      <c r="P129" s="85">
        <v>40969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885</v>
      </c>
      <c r="C130" s="14">
        <v>40949</v>
      </c>
      <c r="D130" s="14">
        <v>40994</v>
      </c>
      <c r="E130" s="61" t="s">
        <v>1547</v>
      </c>
      <c r="F130" s="61" t="s">
        <v>1548</v>
      </c>
      <c r="G130" s="61" t="s">
        <v>1937</v>
      </c>
      <c r="H130" s="61" t="s">
        <v>1489</v>
      </c>
      <c r="I130" s="61">
        <v>40969</v>
      </c>
      <c r="J130" s="14" t="s">
        <v>1938</v>
      </c>
      <c r="K130" s="14" t="s">
        <v>1443</v>
      </c>
      <c r="L130" s="61" t="s">
        <v>5174</v>
      </c>
      <c r="M130" s="61" t="s">
        <v>1939</v>
      </c>
      <c r="N130" s="61" t="s">
        <v>4868</v>
      </c>
      <c r="O130" s="61" t="s">
        <v>1678</v>
      </c>
      <c r="P130" s="85">
        <v>40970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887</v>
      </c>
      <c r="C131" s="14">
        <v>40949</v>
      </c>
      <c r="D131" s="14">
        <v>40994</v>
      </c>
      <c r="E131" s="61" t="s">
        <v>1547</v>
      </c>
      <c r="F131" s="61" t="s">
        <v>1548</v>
      </c>
      <c r="G131" s="61" t="s">
        <v>1940</v>
      </c>
      <c r="H131" s="61" t="s">
        <v>1941</v>
      </c>
      <c r="I131" s="61">
        <v>40982</v>
      </c>
      <c r="J131" s="14" t="s">
        <v>1942</v>
      </c>
      <c r="K131" s="14" t="s">
        <v>1448</v>
      </c>
      <c r="L131" s="61" t="s">
        <v>5175</v>
      </c>
      <c r="M131" s="61" t="s">
        <v>1526</v>
      </c>
      <c r="N131" s="61" t="s">
        <v>2242</v>
      </c>
      <c r="O131" s="61" t="s">
        <v>1555</v>
      </c>
      <c r="P131" s="85">
        <v>40982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889</v>
      </c>
      <c r="C132" s="14">
        <v>40949</v>
      </c>
      <c r="D132" s="14">
        <v>41105</v>
      </c>
      <c r="E132" s="61" t="s">
        <v>1702</v>
      </c>
      <c r="F132" s="61" t="s">
        <v>1548</v>
      </c>
      <c r="G132" s="61" t="s">
        <v>1943</v>
      </c>
      <c r="H132" s="86" t="s">
        <v>503</v>
      </c>
      <c r="I132" s="86" t="s">
        <v>503</v>
      </c>
      <c r="J132" s="14" t="s">
        <v>1944</v>
      </c>
      <c r="K132" s="14" t="s">
        <v>4610</v>
      </c>
      <c r="L132" s="61" t="s">
        <v>5176</v>
      </c>
      <c r="M132" s="86" t="s">
        <v>4611</v>
      </c>
      <c r="N132" s="86" t="s">
        <v>503</v>
      </c>
      <c r="O132" s="86" t="s">
        <v>503</v>
      </c>
      <c r="P132" s="14" t="s">
        <v>503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901</v>
      </c>
      <c r="C133" s="14">
        <v>40949</v>
      </c>
      <c r="D133" s="14">
        <v>40994</v>
      </c>
      <c r="E133" s="61" t="s">
        <v>1547</v>
      </c>
      <c r="F133" s="61" t="s">
        <v>1548</v>
      </c>
      <c r="G133" s="61" t="s">
        <v>1059</v>
      </c>
      <c r="H133" s="61" t="s">
        <v>1945</v>
      </c>
      <c r="I133" s="61">
        <v>40956</v>
      </c>
      <c r="J133" s="14" t="s">
        <v>1946</v>
      </c>
      <c r="K133" s="14" t="s">
        <v>1060</v>
      </c>
      <c r="L133" s="61" t="s">
        <v>5177</v>
      </c>
      <c r="M133" s="61" t="s">
        <v>1947</v>
      </c>
      <c r="N133" s="61" t="s">
        <v>1948</v>
      </c>
      <c r="O133" s="61" t="s">
        <v>1639</v>
      </c>
      <c r="P133" s="14">
        <v>40956</v>
      </c>
      <c r="Q133" s="86" t="s">
        <v>1949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893</v>
      </c>
      <c r="C134" s="14">
        <v>40949</v>
      </c>
      <c r="D134" s="14">
        <v>41105</v>
      </c>
      <c r="E134" s="61" t="s">
        <v>1702</v>
      </c>
      <c r="F134" s="61" t="s">
        <v>1548</v>
      </c>
      <c r="G134" s="61" t="s">
        <v>1950</v>
      </c>
      <c r="H134" s="86" t="s">
        <v>503</v>
      </c>
      <c r="I134" s="86" t="s">
        <v>503</v>
      </c>
      <c r="J134" s="14" t="s">
        <v>1951</v>
      </c>
      <c r="K134" s="14" t="s">
        <v>5590</v>
      </c>
      <c r="L134" s="61" t="s">
        <v>5178</v>
      </c>
      <c r="M134" s="86" t="s">
        <v>4612</v>
      </c>
      <c r="N134" s="86" t="s">
        <v>503</v>
      </c>
      <c r="O134" s="86" t="s">
        <v>503</v>
      </c>
      <c r="P134" s="14" t="s">
        <v>503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895</v>
      </c>
      <c r="C135" s="14">
        <v>40949</v>
      </c>
      <c r="D135" s="14">
        <v>40994</v>
      </c>
      <c r="E135" s="61" t="s">
        <v>1547</v>
      </c>
      <c r="F135" s="61" t="s">
        <v>1548</v>
      </c>
      <c r="G135" s="61" t="s">
        <v>1952</v>
      </c>
      <c r="H135" s="61" t="s">
        <v>2293</v>
      </c>
      <c r="I135" s="61">
        <v>40988</v>
      </c>
      <c r="J135" s="14" t="s">
        <v>1953</v>
      </c>
      <c r="K135" s="14" t="s">
        <v>1454</v>
      </c>
      <c r="L135" s="61" t="s">
        <v>5179</v>
      </c>
      <c r="M135" s="61" t="s">
        <v>1954</v>
      </c>
      <c r="N135" s="61" t="s">
        <v>2347</v>
      </c>
      <c r="O135" s="61" t="s">
        <v>1982</v>
      </c>
      <c r="P135" s="85">
        <v>40988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897</v>
      </c>
      <c r="C136" s="14">
        <v>40949</v>
      </c>
      <c r="D136" s="14">
        <v>41105</v>
      </c>
      <c r="E136" s="61" t="s">
        <v>1702</v>
      </c>
      <c r="F136" s="61" t="s">
        <v>1548</v>
      </c>
      <c r="G136" s="61" t="s">
        <v>1955</v>
      </c>
      <c r="H136" s="86" t="s">
        <v>503</v>
      </c>
      <c r="I136" s="86" t="s">
        <v>503</v>
      </c>
      <c r="J136" s="14" t="s">
        <v>1956</v>
      </c>
      <c r="K136" s="14" t="s">
        <v>1467</v>
      </c>
      <c r="L136" s="61" t="s">
        <v>5180</v>
      </c>
      <c r="M136" s="86" t="s">
        <v>1957</v>
      </c>
      <c r="N136" s="86" t="s">
        <v>503</v>
      </c>
      <c r="O136" s="86" t="s">
        <v>503</v>
      </c>
      <c r="P136" s="14" t="s">
        <v>503</v>
      </c>
      <c r="Q136" s="86" t="s">
        <v>4605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899</v>
      </c>
      <c r="C137" s="14">
        <v>40949</v>
      </c>
      <c r="D137" s="14">
        <v>40994</v>
      </c>
      <c r="E137" s="61" t="s">
        <v>1556</v>
      </c>
      <c r="F137" s="61" t="s">
        <v>1548</v>
      </c>
      <c r="G137" s="61" t="s">
        <v>1958</v>
      </c>
      <c r="H137" s="86" t="s">
        <v>503</v>
      </c>
      <c r="I137" s="86" t="s">
        <v>503</v>
      </c>
      <c r="J137" s="14" t="s">
        <v>1959</v>
      </c>
      <c r="K137" s="14" t="s">
        <v>1477</v>
      </c>
      <c r="L137" s="61" t="s">
        <v>5181</v>
      </c>
      <c r="M137" s="86" t="s">
        <v>1960</v>
      </c>
      <c r="N137" s="86" t="s">
        <v>503</v>
      </c>
      <c r="O137" s="86" t="s">
        <v>503</v>
      </c>
      <c r="P137" s="14" t="s">
        <v>503</v>
      </c>
      <c r="Q137" s="86" t="s">
        <v>3595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903</v>
      </c>
      <c r="C138" s="14">
        <v>40949</v>
      </c>
      <c r="D138" s="14">
        <v>40994</v>
      </c>
      <c r="E138" s="61" t="s">
        <v>1547</v>
      </c>
      <c r="F138" s="61" t="s">
        <v>1548</v>
      </c>
      <c r="G138" s="61" t="s">
        <v>1961</v>
      </c>
      <c r="H138" s="61" t="s">
        <v>1509</v>
      </c>
      <c r="I138" s="61">
        <v>40974</v>
      </c>
      <c r="J138" s="14" t="s">
        <v>1962</v>
      </c>
      <c r="K138" s="14" t="s">
        <v>1438</v>
      </c>
      <c r="L138" s="61" t="s">
        <v>5182</v>
      </c>
      <c r="M138" s="61" t="s">
        <v>1963</v>
      </c>
      <c r="N138" s="61" t="s">
        <v>1964</v>
      </c>
      <c r="O138" s="61" t="s">
        <v>1965</v>
      </c>
      <c r="P138" s="85">
        <v>40974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905</v>
      </c>
      <c r="C139" s="14">
        <v>40949</v>
      </c>
      <c r="D139" s="14">
        <v>40994</v>
      </c>
      <c r="E139" s="61" t="s">
        <v>1547</v>
      </c>
      <c r="F139" s="61" t="s">
        <v>1548</v>
      </c>
      <c r="G139" s="61" t="s">
        <v>1966</v>
      </c>
      <c r="H139" s="86" t="s">
        <v>1967</v>
      </c>
      <c r="I139" s="61">
        <v>40968</v>
      </c>
      <c r="J139" s="14" t="s">
        <v>1968</v>
      </c>
      <c r="K139" s="14" t="s">
        <v>1446</v>
      </c>
      <c r="L139" s="61" t="s">
        <v>5183</v>
      </c>
      <c r="M139" s="86" t="s">
        <v>1969</v>
      </c>
      <c r="N139" s="86" t="s">
        <v>1970</v>
      </c>
      <c r="O139" s="61" t="s">
        <v>1971</v>
      </c>
      <c r="P139" s="14">
        <v>40969</v>
      </c>
      <c r="Q139" s="86" t="s">
        <v>1972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907</v>
      </c>
      <c r="C140" s="14">
        <v>40949</v>
      </c>
      <c r="D140" s="14">
        <v>40994</v>
      </c>
      <c r="E140" s="61" t="s">
        <v>1556</v>
      </c>
      <c r="F140" s="61" t="s">
        <v>1548</v>
      </c>
      <c r="G140" s="61" t="s">
        <v>1973</v>
      </c>
      <c r="H140" s="86" t="s">
        <v>503</v>
      </c>
      <c r="I140" s="86" t="s">
        <v>503</v>
      </c>
      <c r="J140" s="14" t="s">
        <v>1974</v>
      </c>
      <c r="K140" s="14" t="s">
        <v>1472</v>
      </c>
      <c r="L140" s="61" t="s">
        <v>5184</v>
      </c>
      <c r="M140" s="86" t="s">
        <v>1975</v>
      </c>
      <c r="N140" s="86" t="s">
        <v>503</v>
      </c>
      <c r="O140" s="86" t="s">
        <v>503</v>
      </c>
      <c r="P140" s="86" t="s">
        <v>503</v>
      </c>
      <c r="Q140" s="86" t="s">
        <v>3598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909</v>
      </c>
      <c r="C141" s="14">
        <v>40949</v>
      </c>
      <c r="D141" s="14">
        <v>40994</v>
      </c>
      <c r="E141" s="61" t="s">
        <v>1556</v>
      </c>
      <c r="F141" s="61" t="s">
        <v>1548</v>
      </c>
      <c r="G141" s="61" t="s">
        <v>1976</v>
      </c>
      <c r="H141" s="86" t="s">
        <v>503</v>
      </c>
      <c r="I141" s="86" t="s">
        <v>503</v>
      </c>
      <c r="J141" s="14" t="s">
        <v>1977</v>
      </c>
      <c r="K141" s="14" t="s">
        <v>1468</v>
      </c>
      <c r="L141" s="61" t="s">
        <v>5185</v>
      </c>
      <c r="M141" s="86" t="s">
        <v>1978</v>
      </c>
      <c r="N141" s="86" t="s">
        <v>503</v>
      </c>
      <c r="O141" s="86" t="s">
        <v>503</v>
      </c>
      <c r="P141" s="14" t="s">
        <v>503</v>
      </c>
      <c r="Q141" s="86" t="s">
        <v>3599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911</v>
      </c>
      <c r="C142" s="14">
        <v>40949</v>
      </c>
      <c r="D142" s="14">
        <v>40994</v>
      </c>
      <c r="E142" s="61" t="s">
        <v>1547</v>
      </c>
      <c r="F142" s="61" t="s">
        <v>1548</v>
      </c>
      <c r="G142" s="61" t="s">
        <v>1979</v>
      </c>
      <c r="H142" s="86" t="s">
        <v>1495</v>
      </c>
      <c r="I142" s="61">
        <v>40970</v>
      </c>
      <c r="J142" s="14" t="s">
        <v>1980</v>
      </c>
      <c r="K142" s="14" t="s">
        <v>1439</v>
      </c>
      <c r="L142" s="61" t="s">
        <v>5186</v>
      </c>
      <c r="M142" s="86" t="s">
        <v>1981</v>
      </c>
      <c r="N142" s="86" t="s">
        <v>1496</v>
      </c>
      <c r="O142" s="61" t="s">
        <v>1982</v>
      </c>
      <c r="P142" s="85">
        <v>40970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913</v>
      </c>
      <c r="C143" s="14">
        <v>40949</v>
      </c>
      <c r="D143" s="14">
        <v>41105</v>
      </c>
      <c r="E143" s="61" t="s">
        <v>1702</v>
      </c>
      <c r="F143" s="61" t="s">
        <v>1548</v>
      </c>
      <c r="G143" s="61" t="s">
        <v>1983</v>
      </c>
      <c r="H143" s="86" t="s">
        <v>503</v>
      </c>
      <c r="I143" s="86" t="s">
        <v>503</v>
      </c>
      <c r="J143" s="14" t="s">
        <v>1984</v>
      </c>
      <c r="K143" s="14" t="s">
        <v>1455</v>
      </c>
      <c r="L143" s="61" t="s">
        <v>5187</v>
      </c>
      <c r="M143" s="86" t="s">
        <v>4613</v>
      </c>
      <c r="N143" s="86" t="s">
        <v>503</v>
      </c>
      <c r="O143" s="86" t="s">
        <v>503</v>
      </c>
      <c r="P143" s="14" t="s">
        <v>503</v>
      </c>
      <c r="Q143" s="86" t="s">
        <v>4605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915</v>
      </c>
      <c r="C144" s="14">
        <v>40949</v>
      </c>
      <c r="D144" s="14">
        <v>41105</v>
      </c>
      <c r="E144" s="61" t="s">
        <v>1702</v>
      </c>
      <c r="F144" s="61" t="s">
        <v>1548</v>
      </c>
      <c r="G144" s="61" t="s">
        <v>1985</v>
      </c>
      <c r="H144" s="86" t="s">
        <v>503</v>
      </c>
      <c r="I144" s="86" t="s">
        <v>503</v>
      </c>
      <c r="J144" s="14" t="s">
        <v>1986</v>
      </c>
      <c r="K144" s="14" t="s">
        <v>5591</v>
      </c>
      <c r="L144" s="61" t="s">
        <v>5188</v>
      </c>
      <c r="M144" s="86" t="s">
        <v>4614</v>
      </c>
      <c r="N144" s="86" t="s">
        <v>503</v>
      </c>
      <c r="O144" s="86" t="s">
        <v>503</v>
      </c>
      <c r="P144" s="14" t="s">
        <v>503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917</v>
      </c>
      <c r="C145" s="14">
        <v>40949</v>
      </c>
      <c r="D145" s="14">
        <v>41105</v>
      </c>
      <c r="E145" s="61" t="s">
        <v>1702</v>
      </c>
      <c r="F145" s="61" t="s">
        <v>1548</v>
      </c>
      <c r="G145" s="61" t="s">
        <v>1987</v>
      </c>
      <c r="H145" s="86" t="s">
        <v>503</v>
      </c>
      <c r="I145" s="86" t="s">
        <v>503</v>
      </c>
      <c r="J145" s="14" t="s">
        <v>1988</v>
      </c>
      <c r="K145" s="14" t="s">
        <v>1457</v>
      </c>
      <c r="L145" s="61" t="s">
        <v>5189</v>
      </c>
      <c r="M145" s="86" t="s">
        <v>1989</v>
      </c>
      <c r="N145" s="86" t="s">
        <v>503</v>
      </c>
      <c r="O145" s="86" t="s">
        <v>503</v>
      </c>
      <c r="P145" s="14" t="s">
        <v>503</v>
      </c>
      <c r="Q145" s="86" t="s">
        <v>4605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919</v>
      </c>
      <c r="C146" s="14">
        <v>40949</v>
      </c>
      <c r="D146" s="14">
        <v>41086</v>
      </c>
      <c r="E146" s="61" t="s">
        <v>1547</v>
      </c>
      <c r="F146" s="61" t="s">
        <v>1548</v>
      </c>
      <c r="G146" s="61" t="s">
        <v>1990</v>
      </c>
      <c r="H146" s="86" t="s">
        <v>5190</v>
      </c>
      <c r="I146" s="86">
        <v>41094</v>
      </c>
      <c r="J146" s="14" t="s">
        <v>1991</v>
      </c>
      <c r="K146" s="14" t="s">
        <v>1458</v>
      </c>
      <c r="L146" s="61" t="s">
        <v>5191</v>
      </c>
      <c r="M146" s="86" t="s">
        <v>1992</v>
      </c>
      <c r="N146" s="86" t="s">
        <v>5192</v>
      </c>
      <c r="O146" s="86" t="s">
        <v>1971</v>
      </c>
      <c r="P146" s="14">
        <v>41094</v>
      </c>
      <c r="Q146" s="86" t="s">
        <v>4004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921</v>
      </c>
      <c r="C147" s="14">
        <v>40949</v>
      </c>
      <c r="D147" s="14">
        <v>41105</v>
      </c>
      <c r="E147" s="61" t="s">
        <v>1702</v>
      </c>
      <c r="F147" s="61" t="s">
        <v>1548</v>
      </c>
      <c r="G147" s="61" t="s">
        <v>1993</v>
      </c>
      <c r="H147" s="86" t="s">
        <v>503</v>
      </c>
      <c r="I147" s="86" t="s">
        <v>503</v>
      </c>
      <c r="J147" s="14" t="s">
        <v>1994</v>
      </c>
      <c r="K147" s="14" t="s">
        <v>5592</v>
      </c>
      <c r="L147" s="61" t="s">
        <v>5193</v>
      </c>
      <c r="M147" s="86" t="s">
        <v>1995</v>
      </c>
      <c r="N147" s="86" t="s">
        <v>503</v>
      </c>
      <c r="O147" s="86" t="s">
        <v>503</v>
      </c>
      <c r="P147" s="14" t="s">
        <v>503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923</v>
      </c>
      <c r="C148" s="14">
        <v>40949</v>
      </c>
      <c r="D148" s="14">
        <v>40994</v>
      </c>
      <c r="E148" s="61" t="s">
        <v>1547</v>
      </c>
      <c r="F148" s="61" t="s">
        <v>1548</v>
      </c>
      <c r="G148" s="61" t="s">
        <v>1996</v>
      </c>
      <c r="H148" s="61" t="s">
        <v>1402</v>
      </c>
      <c r="I148" s="61">
        <v>40966</v>
      </c>
      <c r="J148" s="14" t="s">
        <v>1997</v>
      </c>
      <c r="K148" s="14" t="s">
        <v>1397</v>
      </c>
      <c r="L148" s="61" t="s">
        <v>5194</v>
      </c>
      <c r="M148" s="61" t="s">
        <v>1998</v>
      </c>
      <c r="N148" s="61" t="s">
        <v>1398</v>
      </c>
      <c r="O148" s="61" t="s">
        <v>1610</v>
      </c>
      <c r="P148" s="85">
        <v>40966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1002</v>
      </c>
      <c r="C149" s="14">
        <v>40952</v>
      </c>
      <c r="D149" s="14">
        <v>40997</v>
      </c>
      <c r="E149" s="61" t="s">
        <v>1547</v>
      </c>
      <c r="F149" s="61" t="s">
        <v>1548</v>
      </c>
      <c r="G149" s="61" t="s">
        <v>1019</v>
      </c>
      <c r="H149" s="86" t="s">
        <v>2348</v>
      </c>
      <c r="I149" s="86">
        <v>40996</v>
      </c>
      <c r="J149" s="14" t="s">
        <v>1999</v>
      </c>
      <c r="K149" s="14" t="s">
        <v>1463</v>
      </c>
      <c r="L149" s="61" t="s">
        <v>5195</v>
      </c>
      <c r="M149" s="86" t="s">
        <v>2000</v>
      </c>
      <c r="N149" s="86" t="s">
        <v>2488</v>
      </c>
      <c r="O149" s="86" t="s">
        <v>2489</v>
      </c>
      <c r="P149" s="85">
        <v>41002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1007</v>
      </c>
      <c r="C150" s="14">
        <v>40952</v>
      </c>
      <c r="D150" s="14">
        <v>41108</v>
      </c>
      <c r="E150" s="61" t="s">
        <v>1702</v>
      </c>
      <c r="F150" s="61" t="s">
        <v>1548</v>
      </c>
      <c r="G150" s="61" t="s">
        <v>1024</v>
      </c>
      <c r="H150" s="86" t="s">
        <v>503</v>
      </c>
      <c r="I150" s="86" t="s">
        <v>503</v>
      </c>
      <c r="J150" s="14" t="s">
        <v>2001</v>
      </c>
      <c r="K150" s="14" t="s">
        <v>1473</v>
      </c>
      <c r="L150" s="61" t="s">
        <v>5196</v>
      </c>
      <c r="M150" s="86" t="s">
        <v>2002</v>
      </c>
      <c r="N150" s="86" t="s">
        <v>503</v>
      </c>
      <c r="O150" s="86" t="s">
        <v>503</v>
      </c>
      <c r="P150" s="14" t="s">
        <v>503</v>
      </c>
      <c r="Q150" s="86" t="s">
        <v>4605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993</v>
      </c>
      <c r="C151" s="14">
        <v>40952</v>
      </c>
      <c r="D151" s="14">
        <v>41108</v>
      </c>
      <c r="E151" s="61" t="s">
        <v>1702</v>
      </c>
      <c r="F151" s="61" t="s">
        <v>1548</v>
      </c>
      <c r="G151" s="61" t="s">
        <v>1012</v>
      </c>
      <c r="H151" s="86" t="s">
        <v>503</v>
      </c>
      <c r="I151" s="86" t="s">
        <v>503</v>
      </c>
      <c r="J151" s="14" t="s">
        <v>2003</v>
      </c>
      <c r="K151" s="14" t="s">
        <v>1470</v>
      </c>
      <c r="L151" s="61" t="s">
        <v>5197</v>
      </c>
      <c r="M151" s="86" t="s">
        <v>2004</v>
      </c>
      <c r="N151" s="86" t="s">
        <v>503</v>
      </c>
      <c r="O151" s="86" t="s">
        <v>503</v>
      </c>
      <c r="P151" s="14" t="s">
        <v>503</v>
      </c>
      <c r="Q151" s="86" t="s">
        <v>4605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998</v>
      </c>
      <c r="C152" s="14">
        <v>40952</v>
      </c>
      <c r="D152" s="14">
        <v>40997</v>
      </c>
      <c r="E152" s="61" t="s">
        <v>1547</v>
      </c>
      <c r="F152" s="61" t="s">
        <v>1548</v>
      </c>
      <c r="G152" s="61" t="s">
        <v>1016</v>
      </c>
      <c r="H152" s="86" t="s">
        <v>1510</v>
      </c>
      <c r="I152" s="61">
        <v>40974</v>
      </c>
      <c r="J152" s="14" t="s">
        <v>2005</v>
      </c>
      <c r="K152" s="14" t="s">
        <v>1444</v>
      </c>
      <c r="L152" s="61" t="s">
        <v>5198</v>
      </c>
      <c r="M152" s="86" t="s">
        <v>2006</v>
      </c>
      <c r="N152" s="86" t="s">
        <v>2007</v>
      </c>
      <c r="O152" s="61" t="s">
        <v>2008</v>
      </c>
      <c r="P152" s="85">
        <v>40974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1004</v>
      </c>
      <c r="C153" s="14">
        <v>40952</v>
      </c>
      <c r="D153" s="14">
        <v>41108</v>
      </c>
      <c r="E153" s="61" t="s">
        <v>1702</v>
      </c>
      <c r="F153" s="61" t="s">
        <v>1548</v>
      </c>
      <c r="G153" s="61" t="s">
        <v>1021</v>
      </c>
      <c r="H153" s="86" t="s">
        <v>503</v>
      </c>
      <c r="I153" s="86" t="s">
        <v>503</v>
      </c>
      <c r="J153" s="14" t="s">
        <v>2009</v>
      </c>
      <c r="K153" s="14" t="s">
        <v>4615</v>
      </c>
      <c r="L153" s="61" t="s">
        <v>5199</v>
      </c>
      <c r="M153" s="86" t="s">
        <v>4616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989</v>
      </c>
      <c r="C154" s="14">
        <v>40952</v>
      </c>
      <c r="D154" s="14">
        <v>41108</v>
      </c>
      <c r="E154" s="61" t="s">
        <v>1702</v>
      </c>
      <c r="F154" s="61" t="s">
        <v>1548</v>
      </c>
      <c r="G154" s="61" t="s">
        <v>1008</v>
      </c>
      <c r="H154" s="86" t="s">
        <v>503</v>
      </c>
      <c r="I154" s="86" t="s">
        <v>503</v>
      </c>
      <c r="J154" s="14" t="s">
        <v>2010</v>
      </c>
      <c r="K154" s="14" t="s">
        <v>4617</v>
      </c>
      <c r="L154" s="61" t="s">
        <v>5200</v>
      </c>
      <c r="M154" s="86" t="s">
        <v>4618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994</v>
      </c>
      <c r="C155" s="14">
        <v>40952</v>
      </c>
      <c r="D155" s="14">
        <v>40997</v>
      </c>
      <c r="E155" s="61" t="s">
        <v>1556</v>
      </c>
      <c r="F155" s="61" t="s">
        <v>1548</v>
      </c>
      <c r="G155" s="61" t="s">
        <v>169</v>
      </c>
      <c r="H155" s="86" t="s">
        <v>2011</v>
      </c>
      <c r="I155" s="86">
        <v>40995</v>
      </c>
      <c r="J155" s="14" t="s">
        <v>2012</v>
      </c>
      <c r="K155" s="14" t="s">
        <v>2013</v>
      </c>
      <c r="L155" s="61" t="s">
        <v>5201</v>
      </c>
      <c r="M155" s="86" t="s">
        <v>2014</v>
      </c>
      <c r="N155" s="86" t="s">
        <v>503</v>
      </c>
      <c r="O155" s="86" t="s">
        <v>503</v>
      </c>
      <c r="P155" s="14" t="s">
        <v>503</v>
      </c>
      <c r="Q155" s="86" t="s">
        <v>3600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999</v>
      </c>
      <c r="C156" s="14">
        <v>40952</v>
      </c>
      <c r="D156" s="14">
        <v>41108</v>
      </c>
      <c r="E156" s="61" t="s">
        <v>1702</v>
      </c>
      <c r="F156" s="61" t="s">
        <v>1548</v>
      </c>
      <c r="G156" s="61" t="s">
        <v>1017</v>
      </c>
      <c r="H156" s="86" t="s">
        <v>503</v>
      </c>
      <c r="I156" s="86" t="s">
        <v>503</v>
      </c>
      <c r="J156" s="14" t="s">
        <v>2015</v>
      </c>
      <c r="K156" s="14" t="s">
        <v>5593</v>
      </c>
      <c r="L156" s="61" t="s">
        <v>5202</v>
      </c>
      <c r="M156" s="86" t="s">
        <v>2016</v>
      </c>
      <c r="N156" s="86" t="s">
        <v>503</v>
      </c>
      <c r="O156" s="86" t="s">
        <v>503</v>
      </c>
      <c r="P156" s="14" t="s">
        <v>503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1005</v>
      </c>
      <c r="C157" s="14">
        <v>40952</v>
      </c>
      <c r="D157" s="14">
        <v>40997</v>
      </c>
      <c r="E157" s="61" t="s">
        <v>1547</v>
      </c>
      <c r="F157" s="61" t="s">
        <v>1548</v>
      </c>
      <c r="G157" s="61" t="s">
        <v>1022</v>
      </c>
      <c r="H157" s="61" t="s">
        <v>1508</v>
      </c>
      <c r="I157" s="61">
        <v>40974</v>
      </c>
      <c r="J157" s="14" t="s">
        <v>2017</v>
      </c>
      <c r="K157" s="14" t="s">
        <v>1445</v>
      </c>
      <c r="L157" s="61" t="s">
        <v>5203</v>
      </c>
      <c r="M157" s="61" t="s">
        <v>2018</v>
      </c>
      <c r="N157" s="61" t="s">
        <v>1507</v>
      </c>
      <c r="O157" s="61" t="s">
        <v>1578</v>
      </c>
      <c r="P157" s="14">
        <v>40974</v>
      </c>
      <c r="Q157" s="86" t="s">
        <v>2019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990</v>
      </c>
      <c r="C158" s="14">
        <v>40952</v>
      </c>
      <c r="D158" s="14">
        <v>40997</v>
      </c>
      <c r="E158" s="61" t="s">
        <v>1547</v>
      </c>
      <c r="F158" s="61" t="s">
        <v>1548</v>
      </c>
      <c r="G158" s="61" t="s">
        <v>1009</v>
      </c>
      <c r="H158" s="61" t="s">
        <v>1493</v>
      </c>
      <c r="I158" s="61">
        <v>40969</v>
      </c>
      <c r="J158" s="14" t="s">
        <v>2020</v>
      </c>
      <c r="K158" s="14" t="s">
        <v>1440</v>
      </c>
      <c r="L158" s="61" t="s">
        <v>5204</v>
      </c>
      <c r="M158" s="61" t="s">
        <v>2021</v>
      </c>
      <c r="N158" s="61" t="s">
        <v>1494</v>
      </c>
      <c r="O158" s="61" t="s">
        <v>1565</v>
      </c>
      <c r="P158" s="85">
        <v>40970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995</v>
      </c>
      <c r="C159" s="14">
        <v>40952</v>
      </c>
      <c r="D159" s="14">
        <v>40997</v>
      </c>
      <c r="E159" s="61" t="s">
        <v>1547</v>
      </c>
      <c r="F159" s="61" t="s">
        <v>1548</v>
      </c>
      <c r="G159" s="61" t="s">
        <v>1013</v>
      </c>
      <c r="H159" s="61" t="s">
        <v>2022</v>
      </c>
      <c r="I159" s="61">
        <v>40955</v>
      </c>
      <c r="J159" s="14" t="s">
        <v>2023</v>
      </c>
      <c r="K159" s="14" t="s">
        <v>1375</v>
      </c>
      <c r="L159" s="61" t="s">
        <v>5205</v>
      </c>
      <c r="M159" s="61" t="s">
        <v>2024</v>
      </c>
      <c r="N159" s="61" t="s">
        <v>2025</v>
      </c>
      <c r="O159" s="61" t="s">
        <v>1610</v>
      </c>
      <c r="P159" s="85">
        <v>40956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1000</v>
      </c>
      <c r="C160" s="14">
        <v>40952</v>
      </c>
      <c r="D160" s="14">
        <v>40997</v>
      </c>
      <c r="E160" s="61" t="s">
        <v>1547</v>
      </c>
      <c r="F160" s="61" t="s">
        <v>1548</v>
      </c>
      <c r="G160" s="61" t="s">
        <v>165</v>
      </c>
      <c r="H160" s="61" t="s">
        <v>1502</v>
      </c>
      <c r="I160" s="61">
        <v>40970</v>
      </c>
      <c r="J160" s="14" t="s">
        <v>1062</v>
      </c>
      <c r="K160" s="14" t="s">
        <v>1063</v>
      </c>
      <c r="L160" s="61" t="s">
        <v>5046</v>
      </c>
      <c r="M160" s="61" t="s">
        <v>1064</v>
      </c>
      <c r="N160" s="61" t="s">
        <v>1396</v>
      </c>
      <c r="O160" s="61" t="s">
        <v>1578</v>
      </c>
      <c r="P160" s="85">
        <v>40970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2294</v>
      </c>
      <c r="B161" s="61" t="s">
        <v>991</v>
      </c>
      <c r="C161" s="14">
        <v>40952</v>
      </c>
      <c r="D161" s="14">
        <v>40997</v>
      </c>
      <c r="E161" s="61" t="s">
        <v>1613</v>
      </c>
      <c r="F161" s="61" t="s">
        <v>1548</v>
      </c>
      <c r="G161" s="61" t="s">
        <v>1010</v>
      </c>
      <c r="H161" s="61" t="s">
        <v>2479</v>
      </c>
      <c r="I161" s="61">
        <v>40974</v>
      </c>
      <c r="J161" s="14" t="s">
        <v>2027</v>
      </c>
      <c r="K161" s="14" t="s">
        <v>1441</v>
      </c>
      <c r="L161" s="61" t="s">
        <v>5206</v>
      </c>
      <c r="M161" s="86" t="s">
        <v>2028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996</v>
      </c>
      <c r="C162" s="14">
        <v>40952</v>
      </c>
      <c r="D162" s="14">
        <v>41108</v>
      </c>
      <c r="E162" s="61" t="s">
        <v>1702</v>
      </c>
      <c r="F162" s="61" t="s">
        <v>1548</v>
      </c>
      <c r="G162" s="61" t="s">
        <v>1014</v>
      </c>
      <c r="H162" s="86" t="s">
        <v>503</v>
      </c>
      <c r="I162" s="86" t="s">
        <v>503</v>
      </c>
      <c r="J162" s="14" t="s">
        <v>2029</v>
      </c>
      <c r="K162" s="14" t="s">
        <v>1461</v>
      </c>
      <c r="L162" s="61" t="s">
        <v>5207</v>
      </c>
      <c r="M162" s="86" t="s">
        <v>4619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1001</v>
      </c>
      <c r="C163" s="14">
        <v>40952</v>
      </c>
      <c r="D163" s="14">
        <v>40997</v>
      </c>
      <c r="E163" s="61" t="s">
        <v>1547</v>
      </c>
      <c r="F163" s="61" t="s">
        <v>1548</v>
      </c>
      <c r="G163" s="61" t="s">
        <v>1018</v>
      </c>
      <c r="H163" s="61" t="s">
        <v>1492</v>
      </c>
      <c r="I163" s="61">
        <v>40969</v>
      </c>
      <c r="J163" s="14" t="s">
        <v>2030</v>
      </c>
      <c r="K163" s="14" t="s">
        <v>1373</v>
      </c>
      <c r="L163" s="61" t="s">
        <v>5208</v>
      </c>
      <c r="M163" s="61" t="s">
        <v>2031</v>
      </c>
      <c r="N163" s="61" t="s">
        <v>1395</v>
      </c>
      <c r="O163" s="61" t="s">
        <v>1578</v>
      </c>
      <c r="P163" s="85">
        <v>40970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1006</v>
      </c>
      <c r="C164" s="14">
        <v>40952</v>
      </c>
      <c r="D164" s="14">
        <v>41089</v>
      </c>
      <c r="E164" s="61" t="s">
        <v>1547</v>
      </c>
      <c r="F164" s="61" t="s">
        <v>1548</v>
      </c>
      <c r="G164" s="61" t="s">
        <v>1023</v>
      </c>
      <c r="H164" s="86" t="s">
        <v>4227</v>
      </c>
      <c r="I164" s="86">
        <v>41079</v>
      </c>
      <c r="J164" s="14" t="s">
        <v>2032</v>
      </c>
      <c r="K164" s="14" t="s">
        <v>1465</v>
      </c>
      <c r="L164" s="61" t="s">
        <v>5209</v>
      </c>
      <c r="M164" s="86" t="s">
        <v>2033</v>
      </c>
      <c r="N164" s="86" t="s">
        <v>4468</v>
      </c>
      <c r="O164" s="86" t="s">
        <v>2738</v>
      </c>
      <c r="P164" s="14">
        <v>41079</v>
      </c>
      <c r="Q164" s="86" t="s">
        <v>4005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992</v>
      </c>
      <c r="C165" s="14">
        <v>40952</v>
      </c>
      <c r="D165" s="14">
        <v>41096</v>
      </c>
      <c r="E165" s="61" t="s">
        <v>1702</v>
      </c>
      <c r="F165" s="61" t="s">
        <v>1548</v>
      </c>
      <c r="G165" s="61" t="s">
        <v>1011</v>
      </c>
      <c r="H165" s="86" t="s">
        <v>503</v>
      </c>
      <c r="I165" s="86" t="s">
        <v>503</v>
      </c>
      <c r="J165" s="14" t="s">
        <v>2034</v>
      </c>
      <c r="K165" s="14" t="s">
        <v>1460</v>
      </c>
      <c r="L165" s="61" t="s">
        <v>5210</v>
      </c>
      <c r="M165" s="86" t="s">
        <v>2035</v>
      </c>
      <c r="N165" s="86" t="s">
        <v>503</v>
      </c>
      <c r="O165" s="86" t="s">
        <v>503</v>
      </c>
      <c r="P165" s="14" t="s">
        <v>503</v>
      </c>
      <c r="Q165" s="86" t="s">
        <v>4092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997</v>
      </c>
      <c r="C166" s="14">
        <v>40952</v>
      </c>
      <c r="D166" s="14">
        <v>41108</v>
      </c>
      <c r="E166" s="61" t="s">
        <v>1702</v>
      </c>
      <c r="F166" s="61" t="s">
        <v>1548</v>
      </c>
      <c r="G166" s="61" t="s">
        <v>1015</v>
      </c>
      <c r="H166" s="86" t="s">
        <v>503</v>
      </c>
      <c r="I166" s="86" t="s">
        <v>503</v>
      </c>
      <c r="J166" s="14" t="s">
        <v>2036</v>
      </c>
      <c r="K166" s="14" t="s">
        <v>4620</v>
      </c>
      <c r="L166" s="61" t="s">
        <v>5211</v>
      </c>
      <c r="M166" s="86" t="s">
        <v>4621</v>
      </c>
      <c r="N166" s="86" t="s">
        <v>503</v>
      </c>
      <c r="O166" s="86" t="s">
        <v>503</v>
      </c>
      <c r="P166" s="14" t="s">
        <v>503</v>
      </c>
      <c r="Q166" s="86" t="s">
        <v>4605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1003</v>
      </c>
      <c r="C167" s="14">
        <v>40952</v>
      </c>
      <c r="D167" s="14">
        <v>40997</v>
      </c>
      <c r="E167" s="61" t="s">
        <v>1547</v>
      </c>
      <c r="F167" s="61" t="s">
        <v>1548</v>
      </c>
      <c r="G167" s="61" t="s">
        <v>1020</v>
      </c>
      <c r="H167" s="61" t="s">
        <v>1422</v>
      </c>
      <c r="I167" s="61">
        <v>40968</v>
      </c>
      <c r="J167" s="14" t="s">
        <v>2037</v>
      </c>
      <c r="K167" s="14" t="s">
        <v>1442</v>
      </c>
      <c r="L167" s="61" t="s">
        <v>5212</v>
      </c>
      <c r="M167" s="61" t="s">
        <v>2038</v>
      </c>
      <c r="N167" s="61" t="s">
        <v>1407</v>
      </c>
      <c r="O167" s="61" t="s">
        <v>2039</v>
      </c>
      <c r="P167" s="85">
        <v>40968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1531</v>
      </c>
      <c r="C168" s="14">
        <v>40954</v>
      </c>
      <c r="D168" s="14">
        <v>40999</v>
      </c>
      <c r="E168" s="61" t="s">
        <v>1547</v>
      </c>
      <c r="F168" s="61" t="s">
        <v>1791</v>
      </c>
      <c r="G168" s="61" t="s">
        <v>2040</v>
      </c>
      <c r="H168" s="86" t="s">
        <v>2041</v>
      </c>
      <c r="I168" s="61">
        <v>40989</v>
      </c>
      <c r="J168" s="14" t="s">
        <v>2042</v>
      </c>
      <c r="K168" s="14" t="s">
        <v>2043</v>
      </c>
      <c r="L168" s="61" t="s">
        <v>5213</v>
      </c>
      <c r="M168" s="86" t="s">
        <v>2044</v>
      </c>
      <c r="N168" s="86" t="s">
        <v>2378</v>
      </c>
      <c r="O168" s="86" t="s">
        <v>1821</v>
      </c>
      <c r="P168" s="85">
        <v>40989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2045</v>
      </c>
      <c r="B169" s="61" t="s">
        <v>1533</v>
      </c>
      <c r="C169" s="14">
        <v>40954</v>
      </c>
      <c r="D169" s="14">
        <v>40999</v>
      </c>
      <c r="E169" s="61" t="s">
        <v>1702</v>
      </c>
      <c r="F169" s="61" t="s">
        <v>1791</v>
      </c>
      <c r="G169" s="61" t="s">
        <v>2046</v>
      </c>
      <c r="H169" s="86" t="s">
        <v>503</v>
      </c>
      <c r="I169" s="86" t="s">
        <v>503</v>
      </c>
      <c r="J169" s="14" t="s">
        <v>2047</v>
      </c>
      <c r="K169" s="14" t="s">
        <v>2048</v>
      </c>
      <c r="L169" s="61" t="s">
        <v>5214</v>
      </c>
      <c r="M169" s="86" t="s">
        <v>1524</v>
      </c>
      <c r="N169" s="86" t="s">
        <v>503</v>
      </c>
      <c r="O169" s="86" t="s">
        <v>503</v>
      </c>
      <c r="P169" s="14" t="s">
        <v>503</v>
      </c>
      <c r="Q169" s="86" t="s">
        <v>2049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1486</v>
      </c>
      <c r="C170" s="14">
        <v>40954</v>
      </c>
      <c r="D170" s="14">
        <v>41077</v>
      </c>
      <c r="E170" s="61" t="s">
        <v>1702</v>
      </c>
      <c r="F170" s="61" t="s">
        <v>1548</v>
      </c>
      <c r="G170" s="61" t="s">
        <v>2050</v>
      </c>
      <c r="H170" s="86" t="s">
        <v>503</v>
      </c>
      <c r="I170" s="86" t="s">
        <v>503</v>
      </c>
      <c r="J170" s="14" t="s">
        <v>2051</v>
      </c>
      <c r="K170" s="14" t="s">
        <v>1483</v>
      </c>
      <c r="L170" s="61" t="s">
        <v>5215</v>
      </c>
      <c r="M170" s="86" t="s">
        <v>2052</v>
      </c>
      <c r="N170" s="86" t="s">
        <v>503</v>
      </c>
      <c r="O170" s="86" t="s">
        <v>503</v>
      </c>
      <c r="P170" s="14" t="s">
        <v>503</v>
      </c>
      <c r="Q170" s="86" t="s">
        <v>3601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1484</v>
      </c>
      <c r="C171" s="14">
        <v>40954</v>
      </c>
      <c r="D171" s="14">
        <v>40999</v>
      </c>
      <c r="E171" s="61" t="s">
        <v>1547</v>
      </c>
      <c r="F171" s="61" t="s">
        <v>1548</v>
      </c>
      <c r="G171" s="61" t="s">
        <v>1385</v>
      </c>
      <c r="H171" s="61" t="s">
        <v>2741</v>
      </c>
      <c r="I171" s="61">
        <v>41012</v>
      </c>
      <c r="J171" s="14" t="s">
        <v>2053</v>
      </c>
      <c r="K171" s="14" t="s">
        <v>1447</v>
      </c>
      <c r="L171" s="61" t="s">
        <v>5216</v>
      </c>
      <c r="M171" s="61" t="s">
        <v>2054</v>
      </c>
      <c r="N171" s="61" t="s">
        <v>2822</v>
      </c>
      <c r="O171" s="61" t="s">
        <v>2742</v>
      </c>
      <c r="P171" s="85">
        <v>41012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1532</v>
      </c>
      <c r="C172" s="14">
        <v>40954</v>
      </c>
      <c r="D172" s="14">
        <v>40999</v>
      </c>
      <c r="E172" s="61" t="s">
        <v>1547</v>
      </c>
      <c r="F172" s="61" t="s">
        <v>1791</v>
      </c>
      <c r="G172" s="61" t="s">
        <v>2055</v>
      </c>
      <c r="H172" s="61" t="s">
        <v>1503</v>
      </c>
      <c r="I172" s="61">
        <v>40973</v>
      </c>
      <c r="J172" s="14" t="s">
        <v>2056</v>
      </c>
      <c r="K172" s="14" t="s">
        <v>2057</v>
      </c>
      <c r="L172" s="61" t="s">
        <v>5217</v>
      </c>
      <c r="M172" s="61" t="s">
        <v>2058</v>
      </c>
      <c r="N172" s="61" t="s">
        <v>2059</v>
      </c>
      <c r="O172" s="61" t="s">
        <v>1821</v>
      </c>
      <c r="P172" s="85">
        <v>40973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1391</v>
      </c>
      <c r="C173" s="14">
        <v>40954</v>
      </c>
      <c r="D173" s="14">
        <v>40999</v>
      </c>
      <c r="E173" s="61" t="s">
        <v>1547</v>
      </c>
      <c r="F173" s="61" t="s">
        <v>1548</v>
      </c>
      <c r="G173" s="61" t="s">
        <v>2060</v>
      </c>
      <c r="H173" s="86" t="s">
        <v>1415</v>
      </c>
      <c r="I173" s="61">
        <v>40967</v>
      </c>
      <c r="J173" s="14" t="s">
        <v>2061</v>
      </c>
      <c r="K173" s="14" t="s">
        <v>1413</v>
      </c>
      <c r="L173" s="61" t="s">
        <v>5218</v>
      </c>
      <c r="M173" s="86" t="s">
        <v>2062</v>
      </c>
      <c r="N173" s="86" t="s">
        <v>1414</v>
      </c>
      <c r="O173" s="61" t="s">
        <v>1572</v>
      </c>
      <c r="P173" s="85">
        <v>40967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1485</v>
      </c>
      <c r="C174" s="14">
        <v>40954</v>
      </c>
      <c r="D174" s="14">
        <v>41100</v>
      </c>
      <c r="E174" s="61" t="s">
        <v>1702</v>
      </c>
      <c r="F174" s="61" t="s">
        <v>1548</v>
      </c>
      <c r="G174" s="61" t="s">
        <v>2063</v>
      </c>
      <c r="H174" s="86" t="s">
        <v>503</v>
      </c>
      <c r="I174" s="86" t="s">
        <v>503</v>
      </c>
      <c r="J174" s="14" t="s">
        <v>2064</v>
      </c>
      <c r="K174" s="14" t="s">
        <v>1482</v>
      </c>
      <c r="L174" s="61" t="s">
        <v>5219</v>
      </c>
      <c r="M174" s="86" t="s">
        <v>2065</v>
      </c>
      <c r="N174" s="86" t="s">
        <v>503</v>
      </c>
      <c r="O174" s="86" t="s">
        <v>503</v>
      </c>
      <c r="P174" s="14" t="s">
        <v>503</v>
      </c>
      <c r="Q174" s="86" t="s">
        <v>4605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1150</v>
      </c>
      <c r="C175" s="14">
        <v>40953</v>
      </c>
      <c r="D175" s="14">
        <v>41090</v>
      </c>
      <c r="E175" s="61" t="s">
        <v>1547</v>
      </c>
      <c r="F175" s="61" t="s">
        <v>1548</v>
      </c>
      <c r="G175" s="61" t="s">
        <v>2066</v>
      </c>
      <c r="H175" s="86" t="s">
        <v>4998</v>
      </c>
      <c r="I175" s="86">
        <v>41094</v>
      </c>
      <c r="J175" s="14" t="s">
        <v>1152</v>
      </c>
      <c r="K175" s="14" t="s">
        <v>1153</v>
      </c>
      <c r="L175" s="61" t="s">
        <v>5220</v>
      </c>
      <c r="M175" s="86" t="s">
        <v>1154</v>
      </c>
      <c r="N175" s="86" t="s">
        <v>5221</v>
      </c>
      <c r="O175" s="86" t="s">
        <v>2108</v>
      </c>
      <c r="P175" s="14">
        <v>41094</v>
      </c>
      <c r="Q175" s="86" t="s">
        <v>4006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1088</v>
      </c>
      <c r="C176" s="14">
        <v>40953</v>
      </c>
      <c r="D176" s="14">
        <v>41090</v>
      </c>
      <c r="E176" s="61" t="s">
        <v>1702</v>
      </c>
      <c r="F176" s="61" t="s">
        <v>1548</v>
      </c>
      <c r="G176" s="61" t="s">
        <v>2067</v>
      </c>
      <c r="H176" s="86" t="s">
        <v>503</v>
      </c>
      <c r="I176" s="86" t="s">
        <v>503</v>
      </c>
      <c r="J176" s="14" t="s">
        <v>1089</v>
      </c>
      <c r="K176" s="14" t="s">
        <v>5222</v>
      </c>
      <c r="L176" s="61" t="s">
        <v>5223</v>
      </c>
      <c r="M176" s="86" t="s">
        <v>1090</v>
      </c>
      <c r="N176" s="86" t="s">
        <v>503</v>
      </c>
      <c r="O176" s="86" t="s">
        <v>503</v>
      </c>
      <c r="P176" s="14" t="s">
        <v>503</v>
      </c>
      <c r="Q176" s="86" t="s">
        <v>5224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1091</v>
      </c>
      <c r="C177" s="14">
        <v>40953</v>
      </c>
      <c r="D177" s="14">
        <v>40998</v>
      </c>
      <c r="E177" s="61" t="s">
        <v>1556</v>
      </c>
      <c r="F177" s="61" t="s">
        <v>1791</v>
      </c>
      <c r="G177" s="61" t="s">
        <v>2068</v>
      </c>
      <c r="H177" s="86" t="s">
        <v>2069</v>
      </c>
      <c r="I177" s="86">
        <v>40975</v>
      </c>
      <c r="J177" s="14" t="s">
        <v>1093</v>
      </c>
      <c r="K177" s="14" t="s">
        <v>1094</v>
      </c>
      <c r="L177" s="61" t="s">
        <v>5225</v>
      </c>
      <c r="M177" s="86" t="s">
        <v>1095</v>
      </c>
      <c r="N177" s="86" t="s">
        <v>503</v>
      </c>
      <c r="O177" s="86" t="s">
        <v>503</v>
      </c>
      <c r="P177" s="14" t="s">
        <v>503</v>
      </c>
      <c r="Q177" s="86" t="s">
        <v>3603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1096</v>
      </c>
      <c r="C178" s="14">
        <v>40953</v>
      </c>
      <c r="D178" s="14">
        <v>41109</v>
      </c>
      <c r="E178" s="61" t="s">
        <v>1702</v>
      </c>
      <c r="F178" s="61" t="s">
        <v>1548</v>
      </c>
      <c r="G178" s="61" t="s">
        <v>2070</v>
      </c>
      <c r="H178" s="86" t="s">
        <v>503</v>
      </c>
      <c r="I178" s="86" t="s">
        <v>503</v>
      </c>
      <c r="J178" s="14" t="s">
        <v>1098</v>
      </c>
      <c r="K178" s="14" t="s">
        <v>1099</v>
      </c>
      <c r="L178" s="61" t="s">
        <v>5226</v>
      </c>
      <c r="M178" s="86" t="s">
        <v>1100</v>
      </c>
      <c r="N178" s="86" t="s">
        <v>503</v>
      </c>
      <c r="O178" s="86" t="s">
        <v>503</v>
      </c>
      <c r="P178" s="14" t="s">
        <v>503</v>
      </c>
      <c r="Q178" s="86" t="s">
        <v>4605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1101</v>
      </c>
      <c r="C179" s="14">
        <v>40953</v>
      </c>
      <c r="D179" s="14">
        <v>40998</v>
      </c>
      <c r="E179" s="61" t="s">
        <v>1547</v>
      </c>
      <c r="F179" s="61" t="s">
        <v>1548</v>
      </c>
      <c r="G179" s="61" t="s">
        <v>2071</v>
      </c>
      <c r="H179" s="61" t="s">
        <v>2072</v>
      </c>
      <c r="I179" s="61">
        <v>41010</v>
      </c>
      <c r="J179" s="14" t="s">
        <v>1103</v>
      </c>
      <c r="K179" s="14" t="s">
        <v>1104</v>
      </c>
      <c r="L179" s="61" t="s">
        <v>5227</v>
      </c>
      <c r="M179" s="86" t="s">
        <v>1105</v>
      </c>
      <c r="N179" s="86" t="s">
        <v>2734</v>
      </c>
      <c r="O179" s="86" t="s">
        <v>1639</v>
      </c>
      <c r="P179" s="85">
        <v>41010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1106</v>
      </c>
      <c r="C180" s="14">
        <v>40953</v>
      </c>
      <c r="D180" s="14">
        <v>41083</v>
      </c>
      <c r="E180" s="61" t="s">
        <v>1613</v>
      </c>
      <c r="F180" s="61" t="s">
        <v>1548</v>
      </c>
      <c r="G180" s="61" t="s">
        <v>2073</v>
      </c>
      <c r="H180" s="86" t="s">
        <v>2327</v>
      </c>
      <c r="I180" s="61">
        <v>40976</v>
      </c>
      <c r="J180" s="14" t="s">
        <v>1108</v>
      </c>
      <c r="K180" s="14" t="s">
        <v>1109</v>
      </c>
      <c r="L180" s="61" t="s">
        <v>5228</v>
      </c>
      <c r="M180" s="86" t="s">
        <v>1110</v>
      </c>
      <c r="N180" s="86" t="s">
        <v>503</v>
      </c>
      <c r="O180" s="86" t="s">
        <v>503</v>
      </c>
      <c r="P180" s="14" t="s">
        <v>503</v>
      </c>
      <c r="Q180" s="86" t="s">
        <v>2330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1111</v>
      </c>
      <c r="C181" s="14">
        <v>40953</v>
      </c>
      <c r="D181" s="14">
        <v>41109</v>
      </c>
      <c r="E181" s="61" t="s">
        <v>1702</v>
      </c>
      <c r="F181" s="61" t="s">
        <v>1548</v>
      </c>
      <c r="G181" s="61" t="s">
        <v>2074</v>
      </c>
      <c r="H181" s="86" t="s">
        <v>503</v>
      </c>
      <c r="I181" s="86" t="s">
        <v>503</v>
      </c>
      <c r="J181" s="14" t="s">
        <v>1114</v>
      </c>
      <c r="K181" s="14" t="s">
        <v>1113</v>
      </c>
      <c r="L181" s="61" t="s">
        <v>5229</v>
      </c>
      <c r="M181" s="86" t="s">
        <v>1115</v>
      </c>
      <c r="N181" s="86" t="s">
        <v>503</v>
      </c>
      <c r="O181" s="86" t="s">
        <v>503</v>
      </c>
      <c r="P181" s="14" t="s">
        <v>503</v>
      </c>
      <c r="Q181" s="86" t="s">
        <v>4605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2295</v>
      </c>
      <c r="B182" s="61" t="s">
        <v>1116</v>
      </c>
      <c r="C182" s="14">
        <v>40953</v>
      </c>
      <c r="D182" s="14">
        <v>40998</v>
      </c>
      <c r="E182" s="61" t="s">
        <v>1702</v>
      </c>
      <c r="F182" s="61" t="s">
        <v>1548</v>
      </c>
      <c r="G182" s="61" t="s">
        <v>2075</v>
      </c>
      <c r="H182" s="86" t="s">
        <v>503</v>
      </c>
      <c r="I182" s="86" t="s">
        <v>503</v>
      </c>
      <c r="J182" s="14" t="s">
        <v>1118</v>
      </c>
      <c r="K182" s="14" t="s">
        <v>1119</v>
      </c>
      <c r="L182" s="61" t="s">
        <v>5230</v>
      </c>
      <c r="M182" s="86" t="s">
        <v>1120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1121</v>
      </c>
      <c r="C183" s="14">
        <v>40953</v>
      </c>
      <c r="D183" s="14">
        <v>41109</v>
      </c>
      <c r="E183" s="61" t="s">
        <v>1702</v>
      </c>
      <c r="F183" s="61" t="s">
        <v>1548</v>
      </c>
      <c r="G183" s="61" t="s">
        <v>2076</v>
      </c>
      <c r="H183" s="86" t="s">
        <v>503</v>
      </c>
      <c r="I183" s="86" t="s">
        <v>503</v>
      </c>
      <c r="J183" s="14" t="s">
        <v>1123</v>
      </c>
      <c r="K183" s="14" t="s">
        <v>5231</v>
      </c>
      <c r="L183" s="61" t="s">
        <v>5232</v>
      </c>
      <c r="M183" s="86" t="s">
        <v>1124</v>
      </c>
      <c r="N183" s="86" t="s">
        <v>503</v>
      </c>
      <c r="O183" s="86" t="s">
        <v>503</v>
      </c>
      <c r="P183" s="14" t="s">
        <v>503</v>
      </c>
      <c r="Q183" s="86" t="s">
        <v>5233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2296</v>
      </c>
      <c r="B184" s="61" t="s">
        <v>1125</v>
      </c>
      <c r="C184" s="14">
        <v>40953</v>
      </c>
      <c r="D184" s="14">
        <v>40998</v>
      </c>
      <c r="E184" s="61" t="s">
        <v>1702</v>
      </c>
      <c r="F184" s="61" t="s">
        <v>1548</v>
      </c>
      <c r="G184" s="61" t="s">
        <v>2077</v>
      </c>
      <c r="H184" s="86" t="s">
        <v>503</v>
      </c>
      <c r="I184" s="86" t="s">
        <v>503</v>
      </c>
      <c r="J184" s="14" t="s">
        <v>1127</v>
      </c>
      <c r="K184" s="14" t="s">
        <v>1128</v>
      </c>
      <c r="L184" s="61" t="s">
        <v>5234</v>
      </c>
      <c r="M184" s="86" t="s">
        <v>1129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1130</v>
      </c>
      <c r="C185" s="14">
        <v>40953</v>
      </c>
      <c r="D185" s="14">
        <v>41110</v>
      </c>
      <c r="E185" s="61" t="s">
        <v>1702</v>
      </c>
      <c r="F185" s="61" t="s">
        <v>1548</v>
      </c>
      <c r="G185" s="61" t="s">
        <v>2078</v>
      </c>
      <c r="H185" s="86" t="s">
        <v>503</v>
      </c>
      <c r="I185" s="86" t="s">
        <v>503</v>
      </c>
      <c r="J185" s="14" t="s">
        <v>1132</v>
      </c>
      <c r="K185" s="14" t="s">
        <v>1133</v>
      </c>
      <c r="L185" s="61" t="s">
        <v>5235</v>
      </c>
      <c r="M185" s="86" t="s">
        <v>1134</v>
      </c>
      <c r="N185" s="86" t="s">
        <v>503</v>
      </c>
      <c r="O185" s="86" t="s">
        <v>503</v>
      </c>
      <c r="P185" s="14" t="s">
        <v>503</v>
      </c>
      <c r="Q185" s="86" t="s">
        <v>4605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1135</v>
      </c>
      <c r="C186" s="14">
        <v>40953</v>
      </c>
      <c r="D186" s="14">
        <v>40998</v>
      </c>
      <c r="E186" s="61" t="s">
        <v>1547</v>
      </c>
      <c r="F186" s="61" t="s">
        <v>1791</v>
      </c>
      <c r="G186" s="61" t="s">
        <v>2079</v>
      </c>
      <c r="H186" s="86" t="s">
        <v>2461</v>
      </c>
      <c r="I186" s="86">
        <v>40995</v>
      </c>
      <c r="J186" s="14" t="s">
        <v>1137</v>
      </c>
      <c r="K186" s="14" t="s">
        <v>1138</v>
      </c>
      <c r="L186" s="61" t="s">
        <v>5236</v>
      </c>
      <c r="M186" s="86" t="s">
        <v>1139</v>
      </c>
      <c r="N186" s="86" t="s">
        <v>2462</v>
      </c>
      <c r="O186" s="86" t="s">
        <v>2463</v>
      </c>
      <c r="P186" s="85">
        <v>40996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1140</v>
      </c>
      <c r="C187" s="14">
        <v>40953</v>
      </c>
      <c r="D187" s="14">
        <v>41109</v>
      </c>
      <c r="E187" s="61" t="s">
        <v>1702</v>
      </c>
      <c r="F187" s="61" t="s">
        <v>1548</v>
      </c>
      <c r="G187" s="61" t="s">
        <v>2080</v>
      </c>
      <c r="H187" s="86" t="s">
        <v>503</v>
      </c>
      <c r="I187" s="86" t="s">
        <v>503</v>
      </c>
      <c r="J187" s="14" t="s">
        <v>1142</v>
      </c>
      <c r="K187" s="14" t="s">
        <v>1143</v>
      </c>
      <c r="L187" s="61" t="s">
        <v>5237</v>
      </c>
      <c r="M187" s="86" t="s">
        <v>1144</v>
      </c>
      <c r="N187" s="86" t="s">
        <v>503</v>
      </c>
      <c r="O187" s="86" t="s">
        <v>503</v>
      </c>
      <c r="P187" s="14" t="s">
        <v>503</v>
      </c>
      <c r="Q187" s="86" t="s">
        <v>4605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2297</v>
      </c>
      <c r="B188" s="61" t="s">
        <v>1145</v>
      </c>
      <c r="C188" s="14">
        <v>40953</v>
      </c>
      <c r="D188" s="14">
        <v>40998</v>
      </c>
      <c r="E188" s="61" t="s">
        <v>1702</v>
      </c>
      <c r="F188" s="61" t="s">
        <v>1548</v>
      </c>
      <c r="G188" s="61" t="s">
        <v>2081</v>
      </c>
      <c r="H188" s="86" t="s">
        <v>503</v>
      </c>
      <c r="I188" s="86" t="s">
        <v>503</v>
      </c>
      <c r="J188" s="14" t="s">
        <v>1147</v>
      </c>
      <c r="K188" s="14" t="s">
        <v>1148</v>
      </c>
      <c r="L188" s="61" t="s">
        <v>5238</v>
      </c>
      <c r="M188" s="86" t="s">
        <v>1149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1347</v>
      </c>
      <c r="C189" s="14">
        <v>40976</v>
      </c>
      <c r="D189" s="14">
        <v>41021</v>
      </c>
      <c r="E189" s="61" t="s">
        <v>1547</v>
      </c>
      <c r="F189" s="61" t="s">
        <v>1548</v>
      </c>
      <c r="G189" s="61" t="s">
        <v>1513</v>
      </c>
      <c r="H189" s="86" t="s">
        <v>2275</v>
      </c>
      <c r="I189" s="86">
        <v>40982</v>
      </c>
      <c r="J189" s="14" t="s">
        <v>2082</v>
      </c>
      <c r="K189" s="14" t="s">
        <v>2083</v>
      </c>
      <c r="L189" s="61" t="s">
        <v>5239</v>
      </c>
      <c r="M189" s="86" t="s">
        <v>2084</v>
      </c>
      <c r="N189" s="86" t="s">
        <v>2276</v>
      </c>
      <c r="O189" s="86" t="s">
        <v>1565</v>
      </c>
      <c r="P189" s="14">
        <v>40983</v>
      </c>
      <c r="Q189" s="86" t="s">
        <v>2085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1357</v>
      </c>
      <c r="C190" s="14">
        <v>40956</v>
      </c>
      <c r="D190" s="14">
        <v>41112</v>
      </c>
      <c r="E190" s="61" t="s">
        <v>1702</v>
      </c>
      <c r="F190" s="61" t="s">
        <v>1548</v>
      </c>
      <c r="G190" s="61" t="s">
        <v>2086</v>
      </c>
      <c r="H190" s="86" t="s">
        <v>503</v>
      </c>
      <c r="I190" s="86" t="s">
        <v>503</v>
      </c>
      <c r="J190" s="14" t="s">
        <v>2087</v>
      </c>
      <c r="K190" s="14" t="s">
        <v>4622</v>
      </c>
      <c r="L190" s="61" t="s">
        <v>5240</v>
      </c>
      <c r="M190" s="86" t="s">
        <v>4623</v>
      </c>
      <c r="N190" s="86" t="s">
        <v>503</v>
      </c>
      <c r="O190" s="86" t="s">
        <v>503</v>
      </c>
      <c r="P190" s="14" t="s">
        <v>503</v>
      </c>
      <c r="Q190" s="86" t="s">
        <v>4605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1367</v>
      </c>
      <c r="C191" s="14">
        <v>40956</v>
      </c>
      <c r="D191" s="14">
        <v>41112</v>
      </c>
      <c r="E191" s="61" t="s">
        <v>1702</v>
      </c>
      <c r="F191" s="61" t="s">
        <v>1548</v>
      </c>
      <c r="G191" s="61" t="s">
        <v>2088</v>
      </c>
      <c r="H191" s="86" t="s">
        <v>503</v>
      </c>
      <c r="I191" s="86" t="s">
        <v>503</v>
      </c>
      <c r="J191" s="14" t="s">
        <v>2089</v>
      </c>
      <c r="K191" s="14" t="s">
        <v>2090</v>
      </c>
      <c r="L191" s="61" t="s">
        <v>5241</v>
      </c>
      <c r="M191" s="86" t="s">
        <v>2091</v>
      </c>
      <c r="N191" s="86" t="s">
        <v>503</v>
      </c>
      <c r="O191" s="86" t="s">
        <v>503</v>
      </c>
      <c r="P191" s="14" t="s">
        <v>503</v>
      </c>
      <c r="Q191" s="86" t="s">
        <v>4605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1338</v>
      </c>
      <c r="C192" s="14">
        <v>40956</v>
      </c>
      <c r="D192" s="14">
        <v>41112</v>
      </c>
      <c r="E192" s="61" t="s">
        <v>1702</v>
      </c>
      <c r="F192" s="61" t="s">
        <v>1548</v>
      </c>
      <c r="G192" s="61" t="s">
        <v>2092</v>
      </c>
      <c r="H192" s="86" t="s">
        <v>503</v>
      </c>
      <c r="I192" s="86" t="s">
        <v>503</v>
      </c>
      <c r="J192" s="14" t="s">
        <v>2093</v>
      </c>
      <c r="K192" s="14" t="s">
        <v>5594</v>
      </c>
      <c r="L192" s="61" t="s">
        <v>5242</v>
      </c>
      <c r="M192" s="86" t="s">
        <v>2094</v>
      </c>
      <c r="N192" s="86" t="s">
        <v>503</v>
      </c>
      <c r="O192" s="86" t="s">
        <v>503</v>
      </c>
      <c r="P192" s="14" t="s">
        <v>503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1184</v>
      </c>
      <c r="C193" s="14">
        <v>40956</v>
      </c>
      <c r="D193" s="14">
        <v>41001</v>
      </c>
      <c r="E193" s="61" t="s">
        <v>1547</v>
      </c>
      <c r="F193" s="61" t="s">
        <v>1791</v>
      </c>
      <c r="G193" s="61" t="s">
        <v>2095</v>
      </c>
      <c r="H193" s="86" t="s">
        <v>1537</v>
      </c>
      <c r="I193" s="86">
        <v>40977</v>
      </c>
      <c r="J193" s="14" t="s">
        <v>2096</v>
      </c>
      <c r="K193" s="14" t="s">
        <v>2097</v>
      </c>
      <c r="L193" s="61" t="s">
        <v>5243</v>
      </c>
      <c r="M193" s="86" t="s">
        <v>2098</v>
      </c>
      <c r="N193" s="86" t="s">
        <v>2099</v>
      </c>
      <c r="O193" s="86" t="s">
        <v>2100</v>
      </c>
      <c r="P193" s="85">
        <v>40977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1358</v>
      </c>
      <c r="C194" s="14">
        <v>40956</v>
      </c>
      <c r="D194" s="14">
        <v>41132</v>
      </c>
      <c r="E194" s="61" t="s">
        <v>1556</v>
      </c>
      <c r="F194" s="61" t="s">
        <v>1548</v>
      </c>
      <c r="G194" s="61" t="s">
        <v>2101</v>
      </c>
      <c r="H194" s="86" t="s">
        <v>503</v>
      </c>
      <c r="I194" s="86" t="s">
        <v>503</v>
      </c>
      <c r="J194" s="14" t="s">
        <v>2102</v>
      </c>
      <c r="K194" s="14" t="s">
        <v>4624</v>
      </c>
      <c r="L194" s="61" t="s">
        <v>5244</v>
      </c>
      <c r="M194" s="86" t="s">
        <v>4625</v>
      </c>
      <c r="N194" s="86" t="s">
        <v>503</v>
      </c>
      <c r="O194" s="86" t="s">
        <v>503</v>
      </c>
      <c r="P194" s="14" t="s">
        <v>503</v>
      </c>
      <c r="Q194" s="86" t="s">
        <v>5595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1369</v>
      </c>
      <c r="C195" s="14">
        <v>40956</v>
      </c>
      <c r="D195" s="14">
        <v>41102</v>
      </c>
      <c r="E195" s="61" t="s">
        <v>1702</v>
      </c>
      <c r="F195" s="61" t="s">
        <v>1548</v>
      </c>
      <c r="G195" s="61" t="s">
        <v>2103</v>
      </c>
      <c r="H195" s="86" t="s">
        <v>503</v>
      </c>
      <c r="I195" s="86" t="s">
        <v>503</v>
      </c>
      <c r="J195" s="14" t="s">
        <v>2104</v>
      </c>
      <c r="K195" s="14" t="s">
        <v>4626</v>
      </c>
      <c r="L195" s="61" t="s">
        <v>5245</v>
      </c>
      <c r="M195" s="86" t="s">
        <v>4627</v>
      </c>
      <c r="N195" s="86" t="s">
        <v>503</v>
      </c>
      <c r="O195" s="86" t="s">
        <v>503</v>
      </c>
      <c r="P195" s="14" t="s">
        <v>503</v>
      </c>
      <c r="Q195" s="86" t="s">
        <v>4605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1340</v>
      </c>
      <c r="C196" s="14">
        <v>40956</v>
      </c>
      <c r="D196" s="14">
        <v>41001</v>
      </c>
      <c r="E196" s="61" t="s">
        <v>1547</v>
      </c>
      <c r="F196" s="61" t="s">
        <v>1548</v>
      </c>
      <c r="G196" s="61" t="s">
        <v>172</v>
      </c>
      <c r="H196" s="86" t="s">
        <v>1506</v>
      </c>
      <c r="I196" s="86">
        <v>40973</v>
      </c>
      <c r="J196" s="14" t="s">
        <v>2105</v>
      </c>
      <c r="K196" s="14" t="s">
        <v>1434</v>
      </c>
      <c r="L196" s="61" t="s">
        <v>5053</v>
      </c>
      <c r="M196" s="86" t="s">
        <v>2106</v>
      </c>
      <c r="N196" s="86" t="s">
        <v>2107</v>
      </c>
      <c r="O196" s="86" t="s">
        <v>2108</v>
      </c>
      <c r="P196" s="85">
        <v>40974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1351</v>
      </c>
      <c r="C197" s="14">
        <v>40956</v>
      </c>
      <c r="D197" s="14">
        <v>41112</v>
      </c>
      <c r="E197" s="61" t="s">
        <v>1702</v>
      </c>
      <c r="F197" s="61" t="s">
        <v>1548</v>
      </c>
      <c r="G197" s="61" t="s">
        <v>2109</v>
      </c>
      <c r="H197" s="86" t="s">
        <v>503</v>
      </c>
      <c r="I197" s="86" t="s">
        <v>503</v>
      </c>
      <c r="J197" s="14" t="s">
        <v>2110</v>
      </c>
      <c r="K197" s="14" t="s">
        <v>4628</v>
      </c>
      <c r="L197" s="61" t="s">
        <v>5246</v>
      </c>
      <c r="M197" s="86" t="s">
        <v>4629</v>
      </c>
      <c r="N197" s="86" t="s">
        <v>503</v>
      </c>
      <c r="O197" s="86" t="s">
        <v>503</v>
      </c>
      <c r="P197" s="14" t="s">
        <v>503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1361</v>
      </c>
      <c r="C198" s="14">
        <v>40956</v>
      </c>
      <c r="D198" s="14">
        <v>41112</v>
      </c>
      <c r="E198" s="61" t="s">
        <v>1702</v>
      </c>
      <c r="F198" s="61" t="s">
        <v>1548</v>
      </c>
      <c r="G198" s="61" t="s">
        <v>2111</v>
      </c>
      <c r="H198" s="86" t="s">
        <v>503</v>
      </c>
      <c r="I198" s="86" t="s">
        <v>503</v>
      </c>
      <c r="J198" s="14" t="s">
        <v>2112</v>
      </c>
      <c r="K198" s="14" t="s">
        <v>4630</v>
      </c>
      <c r="L198" s="61" t="s">
        <v>5247</v>
      </c>
      <c r="M198" s="86" t="s">
        <v>4631</v>
      </c>
      <c r="N198" s="86" t="s">
        <v>503</v>
      </c>
      <c r="O198" s="86" t="s">
        <v>503</v>
      </c>
      <c r="P198" s="14" t="s">
        <v>503</v>
      </c>
      <c r="Q198" s="86" t="s">
        <v>4605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1372</v>
      </c>
      <c r="C199" s="14">
        <v>40956</v>
      </c>
      <c r="D199" s="14">
        <v>41112</v>
      </c>
      <c r="E199" s="61" t="s">
        <v>1702</v>
      </c>
      <c r="F199" s="61" t="s">
        <v>1548</v>
      </c>
      <c r="G199" s="61" t="s">
        <v>2113</v>
      </c>
      <c r="H199" s="86" t="s">
        <v>503</v>
      </c>
      <c r="I199" s="86" t="s">
        <v>503</v>
      </c>
      <c r="J199" s="14" t="s">
        <v>2114</v>
      </c>
      <c r="K199" s="14" t="s">
        <v>4632</v>
      </c>
      <c r="L199" s="61" t="s">
        <v>5248</v>
      </c>
      <c r="M199" s="86" t="s">
        <v>4633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1344</v>
      </c>
      <c r="C200" s="14">
        <v>40956</v>
      </c>
      <c r="D200" s="14">
        <v>41001</v>
      </c>
      <c r="E200" s="61" t="s">
        <v>1556</v>
      </c>
      <c r="F200" s="61" t="s">
        <v>1548</v>
      </c>
      <c r="G200" s="61" t="s">
        <v>2115</v>
      </c>
      <c r="H200" s="86" t="s">
        <v>503</v>
      </c>
      <c r="I200" s="86" t="s">
        <v>503</v>
      </c>
      <c r="J200" s="14" t="s">
        <v>2116</v>
      </c>
      <c r="K200" s="14" t="s">
        <v>4634</v>
      </c>
      <c r="L200" s="61" t="s">
        <v>5249</v>
      </c>
      <c r="M200" s="86" t="s">
        <v>4635</v>
      </c>
      <c r="N200" s="86" t="s">
        <v>503</v>
      </c>
      <c r="O200" s="86" t="s">
        <v>503</v>
      </c>
      <c r="P200" s="14" t="s">
        <v>503</v>
      </c>
      <c r="Q200" s="86" t="s">
        <v>4605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1354</v>
      </c>
      <c r="C201" s="14">
        <v>40956</v>
      </c>
      <c r="D201" s="14">
        <v>41112</v>
      </c>
      <c r="E201" s="61" t="s">
        <v>1702</v>
      </c>
      <c r="F201" s="61" t="s">
        <v>1548</v>
      </c>
      <c r="G201" s="61" t="s">
        <v>2117</v>
      </c>
      <c r="H201" s="86" t="s">
        <v>503</v>
      </c>
      <c r="I201" s="86" t="s">
        <v>503</v>
      </c>
      <c r="J201" s="14" t="s">
        <v>2118</v>
      </c>
      <c r="K201" s="14" t="s">
        <v>4636</v>
      </c>
      <c r="L201" s="61" t="s">
        <v>5250</v>
      </c>
      <c r="M201" s="86" t="s">
        <v>4637</v>
      </c>
      <c r="N201" s="86" t="s">
        <v>503</v>
      </c>
      <c r="O201" s="86" t="s">
        <v>503</v>
      </c>
      <c r="P201" s="14" t="s">
        <v>503</v>
      </c>
      <c r="Q201" s="86" t="s">
        <v>5251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1364</v>
      </c>
      <c r="C202" s="14">
        <v>40956</v>
      </c>
      <c r="D202" s="14">
        <v>41112</v>
      </c>
      <c r="E202" s="61" t="s">
        <v>1702</v>
      </c>
      <c r="F202" s="61" t="s">
        <v>1548</v>
      </c>
      <c r="G202" s="61" t="s">
        <v>2119</v>
      </c>
      <c r="H202" s="86" t="s">
        <v>503</v>
      </c>
      <c r="I202" s="86" t="s">
        <v>503</v>
      </c>
      <c r="J202" s="14" t="s">
        <v>2120</v>
      </c>
      <c r="K202" s="14" t="s">
        <v>2121</v>
      </c>
      <c r="L202" s="61" t="s">
        <v>5252</v>
      </c>
      <c r="M202" s="86" t="s">
        <v>2122</v>
      </c>
      <c r="N202" s="86" t="s">
        <v>503</v>
      </c>
      <c r="O202" s="86" t="s">
        <v>503</v>
      </c>
      <c r="P202" s="14" t="s">
        <v>503</v>
      </c>
      <c r="Q202" s="86" t="s">
        <v>3604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1335</v>
      </c>
      <c r="C203" s="14">
        <v>40956</v>
      </c>
      <c r="D203" s="14">
        <v>41113</v>
      </c>
      <c r="E203" s="61" t="s">
        <v>1702</v>
      </c>
      <c r="F203" s="61" t="s">
        <v>1548</v>
      </c>
      <c r="G203" s="61" t="s">
        <v>2123</v>
      </c>
      <c r="H203" s="86" t="s">
        <v>503</v>
      </c>
      <c r="I203" s="86" t="s">
        <v>503</v>
      </c>
      <c r="J203" s="14" t="s">
        <v>2124</v>
      </c>
      <c r="K203" s="14" t="s">
        <v>5596</v>
      </c>
      <c r="L203" s="61" t="s">
        <v>5253</v>
      </c>
      <c r="M203" s="86" t="s">
        <v>2125</v>
      </c>
      <c r="N203" s="86" t="s">
        <v>503</v>
      </c>
      <c r="O203" s="86" t="s">
        <v>503</v>
      </c>
      <c r="P203" s="14" t="s">
        <v>503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1346</v>
      </c>
      <c r="C204" s="14">
        <v>40976</v>
      </c>
      <c r="D204" s="14">
        <v>41021</v>
      </c>
      <c r="E204" s="61" t="s">
        <v>1547</v>
      </c>
      <c r="F204" s="61" t="s">
        <v>1548</v>
      </c>
      <c r="G204" s="61" t="s">
        <v>2126</v>
      </c>
      <c r="H204" s="86" t="s">
        <v>2277</v>
      </c>
      <c r="I204" s="86">
        <v>40982</v>
      </c>
      <c r="J204" s="14" t="s">
        <v>1519</v>
      </c>
      <c r="K204" s="14" t="s">
        <v>2127</v>
      </c>
      <c r="L204" s="61" t="s">
        <v>5254</v>
      </c>
      <c r="M204" s="86" t="s">
        <v>1520</v>
      </c>
      <c r="N204" s="86" t="s">
        <v>2278</v>
      </c>
      <c r="O204" s="86" t="s">
        <v>2279</v>
      </c>
      <c r="P204" s="14">
        <v>40983</v>
      </c>
      <c r="Q204" s="86" t="s">
        <v>2128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1356</v>
      </c>
      <c r="C205" s="14">
        <v>40956</v>
      </c>
      <c r="D205" s="14">
        <v>41112</v>
      </c>
      <c r="E205" s="61" t="s">
        <v>1702</v>
      </c>
      <c r="F205" s="61" t="s">
        <v>1548</v>
      </c>
      <c r="G205" s="61" t="s">
        <v>2129</v>
      </c>
      <c r="H205" s="86" t="s">
        <v>503</v>
      </c>
      <c r="I205" s="86" t="s">
        <v>503</v>
      </c>
      <c r="J205" s="14" t="s">
        <v>2130</v>
      </c>
      <c r="K205" s="14" t="s">
        <v>2131</v>
      </c>
      <c r="L205" s="61" t="s">
        <v>5255</v>
      </c>
      <c r="M205" s="86" t="s">
        <v>2132</v>
      </c>
      <c r="N205" s="86" t="s">
        <v>503</v>
      </c>
      <c r="O205" s="86" t="s">
        <v>503</v>
      </c>
      <c r="P205" s="14" t="s">
        <v>503</v>
      </c>
      <c r="Q205" s="86" t="s">
        <v>3605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1366</v>
      </c>
      <c r="C206" s="14">
        <v>40956</v>
      </c>
      <c r="D206" s="14">
        <v>41112</v>
      </c>
      <c r="E206" s="61" t="s">
        <v>1702</v>
      </c>
      <c r="F206" s="61" t="s">
        <v>1548</v>
      </c>
      <c r="G206" s="61" t="s">
        <v>2133</v>
      </c>
      <c r="H206" s="86" t="s">
        <v>503</v>
      </c>
      <c r="I206" s="86" t="s">
        <v>503</v>
      </c>
      <c r="J206" s="14" t="s">
        <v>2134</v>
      </c>
      <c r="K206" s="14" t="s">
        <v>2135</v>
      </c>
      <c r="L206" s="61" t="s">
        <v>5256</v>
      </c>
      <c r="M206" s="86" t="s">
        <v>2136</v>
      </c>
      <c r="N206" s="86" t="s">
        <v>503</v>
      </c>
      <c r="O206" s="86" t="s">
        <v>503</v>
      </c>
      <c r="P206" s="14" t="s">
        <v>503</v>
      </c>
      <c r="Q206" s="86" t="s">
        <v>3596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1337</v>
      </c>
      <c r="C207" s="14">
        <v>40956</v>
      </c>
      <c r="D207" s="14">
        <v>41112</v>
      </c>
      <c r="E207" s="61" t="s">
        <v>1702</v>
      </c>
      <c r="F207" s="61" t="s">
        <v>1548</v>
      </c>
      <c r="G207" s="61" t="s">
        <v>2137</v>
      </c>
      <c r="H207" s="86" t="s">
        <v>503</v>
      </c>
      <c r="I207" s="86" t="s">
        <v>503</v>
      </c>
      <c r="J207" s="14" t="s">
        <v>2138</v>
      </c>
      <c r="K207" s="14" t="s">
        <v>2139</v>
      </c>
      <c r="L207" s="61" t="s">
        <v>5257</v>
      </c>
      <c r="M207" s="86" t="s">
        <v>2140</v>
      </c>
      <c r="N207" s="86" t="s">
        <v>503</v>
      </c>
      <c r="O207" s="86" t="s">
        <v>503</v>
      </c>
      <c r="P207" s="14" t="s">
        <v>503</v>
      </c>
      <c r="Q207" s="86" t="s">
        <v>3602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1349</v>
      </c>
      <c r="C208" s="14">
        <v>40956</v>
      </c>
      <c r="D208" s="14">
        <v>41102</v>
      </c>
      <c r="E208" s="61" t="s">
        <v>1702</v>
      </c>
      <c r="F208" s="61" t="s">
        <v>1548</v>
      </c>
      <c r="G208" s="61" t="s">
        <v>2141</v>
      </c>
      <c r="H208" s="86" t="s">
        <v>503</v>
      </c>
      <c r="I208" s="86" t="s">
        <v>503</v>
      </c>
      <c r="J208" s="14" t="s">
        <v>2142</v>
      </c>
      <c r="K208" s="14" t="s">
        <v>5597</v>
      </c>
      <c r="L208" s="61" t="s">
        <v>5258</v>
      </c>
      <c r="M208" s="86" t="s">
        <v>1499</v>
      </c>
      <c r="N208" s="86" t="s">
        <v>503</v>
      </c>
      <c r="O208" s="86" t="s">
        <v>503</v>
      </c>
      <c r="P208" s="14" t="s">
        <v>503</v>
      </c>
      <c r="Q208" s="86" t="s">
        <v>2456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1534</v>
      </c>
      <c r="C209" s="14">
        <v>40956</v>
      </c>
      <c r="D209" s="14">
        <v>41001</v>
      </c>
      <c r="E209" s="61" t="s">
        <v>1547</v>
      </c>
      <c r="F209" s="61" t="s">
        <v>1791</v>
      </c>
      <c r="G209" s="61" t="s">
        <v>2143</v>
      </c>
      <c r="H209" s="61" t="s">
        <v>1490</v>
      </c>
      <c r="I209" s="61">
        <v>40969</v>
      </c>
      <c r="J209" s="14" t="s">
        <v>2144</v>
      </c>
      <c r="K209" s="14" t="s">
        <v>1491</v>
      </c>
      <c r="L209" s="61" t="s">
        <v>5259</v>
      </c>
      <c r="M209" s="61" t="s">
        <v>2145</v>
      </c>
      <c r="N209" s="61" t="s">
        <v>2146</v>
      </c>
      <c r="O209" s="61" t="s">
        <v>2147</v>
      </c>
      <c r="P209" s="85">
        <v>40970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1368</v>
      </c>
      <c r="C210" s="14">
        <v>40956</v>
      </c>
      <c r="D210" s="14">
        <v>41001</v>
      </c>
      <c r="E210" s="61" t="s">
        <v>1547</v>
      </c>
      <c r="F210" s="61" t="s">
        <v>1548</v>
      </c>
      <c r="G210" s="61" t="s">
        <v>2148</v>
      </c>
      <c r="H210" s="86" t="s">
        <v>1497</v>
      </c>
      <c r="I210" s="86">
        <v>40970</v>
      </c>
      <c r="J210" s="14" t="s">
        <v>2149</v>
      </c>
      <c r="K210" s="14" t="s">
        <v>1498</v>
      </c>
      <c r="L210" s="61" t="s">
        <v>5260</v>
      </c>
      <c r="M210" s="86" t="s">
        <v>2150</v>
      </c>
      <c r="N210" s="86" t="s">
        <v>398</v>
      </c>
      <c r="O210" s="86" t="s">
        <v>1568</v>
      </c>
      <c r="P210" s="85">
        <v>40970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2298</v>
      </c>
      <c r="B211" s="61" t="s">
        <v>1339</v>
      </c>
      <c r="C211" s="14">
        <v>40956</v>
      </c>
      <c r="D211" s="14">
        <v>41001</v>
      </c>
      <c r="E211" s="61" t="s">
        <v>1702</v>
      </c>
      <c r="F211" s="61" t="s">
        <v>1548</v>
      </c>
      <c r="G211" s="61" t="s">
        <v>2151</v>
      </c>
      <c r="H211" s="86" t="s">
        <v>503</v>
      </c>
      <c r="I211" s="86" t="s">
        <v>503</v>
      </c>
      <c r="J211" s="14" t="s">
        <v>2152</v>
      </c>
      <c r="K211" s="14" t="s">
        <v>1432</v>
      </c>
      <c r="L211" s="61" t="s">
        <v>5261</v>
      </c>
      <c r="M211" s="86" t="s">
        <v>2153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1350</v>
      </c>
      <c r="C212" s="14">
        <v>40956</v>
      </c>
      <c r="D212" s="14">
        <v>41112</v>
      </c>
      <c r="E212" s="61" t="s">
        <v>1702</v>
      </c>
      <c r="F212" s="61" t="s">
        <v>1548</v>
      </c>
      <c r="G212" s="61" t="s">
        <v>2154</v>
      </c>
      <c r="H212" s="86" t="s">
        <v>503</v>
      </c>
      <c r="I212" s="86" t="s">
        <v>503</v>
      </c>
      <c r="J212" s="14" t="s">
        <v>2155</v>
      </c>
      <c r="K212" s="14" t="s">
        <v>4638</v>
      </c>
      <c r="L212" s="61" t="s">
        <v>5262</v>
      </c>
      <c r="M212" s="86" t="s">
        <v>4639</v>
      </c>
      <c r="N212" s="86" t="s">
        <v>503</v>
      </c>
      <c r="O212" s="86" t="s">
        <v>503</v>
      </c>
      <c r="P212" s="14" t="s">
        <v>503</v>
      </c>
      <c r="Q212" s="86" t="s">
        <v>4605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1360</v>
      </c>
      <c r="C213" s="14">
        <v>40956</v>
      </c>
      <c r="D213" s="14">
        <v>41112</v>
      </c>
      <c r="E213" s="61" t="s">
        <v>1702</v>
      </c>
      <c r="F213" s="61" t="s">
        <v>1548</v>
      </c>
      <c r="G213" s="61" t="s">
        <v>2157</v>
      </c>
      <c r="H213" s="86" t="s">
        <v>503</v>
      </c>
      <c r="I213" s="86" t="s">
        <v>503</v>
      </c>
      <c r="J213" s="14" t="s">
        <v>2158</v>
      </c>
      <c r="K213" s="14" t="s">
        <v>5598</v>
      </c>
      <c r="L213" s="61" t="s">
        <v>5263</v>
      </c>
      <c r="M213" s="86" t="s">
        <v>4640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1342</v>
      </c>
      <c r="C214" s="14">
        <v>40956</v>
      </c>
      <c r="D214" s="14">
        <v>41001</v>
      </c>
      <c r="E214" s="61" t="s">
        <v>1547</v>
      </c>
      <c r="F214" s="61" t="s">
        <v>1548</v>
      </c>
      <c r="G214" s="61" t="s">
        <v>2160</v>
      </c>
      <c r="H214" s="61" t="s">
        <v>2161</v>
      </c>
      <c r="I214" s="61">
        <v>40982</v>
      </c>
      <c r="J214" s="14" t="s">
        <v>2162</v>
      </c>
      <c r="K214" s="14" t="s">
        <v>1431</v>
      </c>
      <c r="L214" s="61" t="s">
        <v>5264</v>
      </c>
      <c r="M214" s="61" t="s">
        <v>2163</v>
      </c>
      <c r="N214" s="61" t="s">
        <v>2280</v>
      </c>
      <c r="O214" s="61" t="s">
        <v>1578</v>
      </c>
      <c r="P214" s="14">
        <v>40982</v>
      </c>
      <c r="Q214" s="86" t="s">
        <v>2243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1353</v>
      </c>
      <c r="C215" s="14">
        <v>40956</v>
      </c>
      <c r="D215" s="14">
        <v>41001</v>
      </c>
      <c r="E215" s="61" t="s">
        <v>1547</v>
      </c>
      <c r="F215" s="61" t="s">
        <v>1548</v>
      </c>
      <c r="G215" s="61" t="s">
        <v>2164</v>
      </c>
      <c r="H215" s="86" t="s">
        <v>2559</v>
      </c>
      <c r="I215" s="86">
        <v>41002</v>
      </c>
      <c r="J215" s="14" t="s">
        <v>2165</v>
      </c>
      <c r="K215" s="14" t="s">
        <v>2166</v>
      </c>
      <c r="L215" s="61" t="s">
        <v>5265</v>
      </c>
      <c r="M215" s="86" t="s">
        <v>2167</v>
      </c>
      <c r="N215" s="86" t="s">
        <v>2565</v>
      </c>
      <c r="O215" s="86" t="s">
        <v>1678</v>
      </c>
      <c r="P215" s="14">
        <v>41002</v>
      </c>
      <c r="Q215" s="86" t="s">
        <v>3597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1363</v>
      </c>
      <c r="C216" s="14">
        <v>40956</v>
      </c>
      <c r="D216" s="14">
        <v>41112</v>
      </c>
      <c r="E216" s="61" t="s">
        <v>1702</v>
      </c>
      <c r="F216" s="61" t="s">
        <v>1548</v>
      </c>
      <c r="G216" s="61" t="s">
        <v>2168</v>
      </c>
      <c r="H216" s="86" t="s">
        <v>503</v>
      </c>
      <c r="I216" s="86" t="s">
        <v>503</v>
      </c>
      <c r="J216" s="14" t="s">
        <v>2169</v>
      </c>
      <c r="K216" s="14" t="s">
        <v>4641</v>
      </c>
      <c r="L216" s="61" t="s">
        <v>5266</v>
      </c>
      <c r="M216" s="86" t="s">
        <v>4642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1334</v>
      </c>
      <c r="C217" s="14">
        <v>40956</v>
      </c>
      <c r="D217" s="14">
        <v>41113</v>
      </c>
      <c r="E217" s="61" t="s">
        <v>1702</v>
      </c>
      <c r="F217" s="61" t="s">
        <v>1548</v>
      </c>
      <c r="G217" s="61" t="s">
        <v>2170</v>
      </c>
      <c r="H217" s="86" t="s">
        <v>503</v>
      </c>
      <c r="I217" s="86" t="s">
        <v>503</v>
      </c>
      <c r="J217" s="14" t="s">
        <v>2171</v>
      </c>
      <c r="K217" s="14" t="s">
        <v>4643</v>
      </c>
      <c r="L217" s="61" t="s">
        <v>5267</v>
      </c>
      <c r="M217" s="86" t="s">
        <v>4644</v>
      </c>
      <c r="N217" s="86" t="s">
        <v>503</v>
      </c>
      <c r="O217" s="86" t="s">
        <v>503</v>
      </c>
      <c r="P217" s="14" t="s">
        <v>503</v>
      </c>
      <c r="Q217" s="86" t="s">
        <v>4605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1345</v>
      </c>
      <c r="C218" s="14">
        <v>40956</v>
      </c>
      <c r="D218" s="14">
        <v>41112</v>
      </c>
      <c r="E218" s="61" t="s">
        <v>1702</v>
      </c>
      <c r="F218" s="61" t="s">
        <v>1548</v>
      </c>
      <c r="G218" s="61" t="s">
        <v>2172</v>
      </c>
      <c r="H218" s="86" t="s">
        <v>503</v>
      </c>
      <c r="I218" s="86" t="s">
        <v>503</v>
      </c>
      <c r="J218" s="14" t="s">
        <v>2173</v>
      </c>
      <c r="K218" s="14" t="s">
        <v>2174</v>
      </c>
      <c r="L218" s="61" t="s">
        <v>5268</v>
      </c>
      <c r="M218" s="86" t="s">
        <v>2175</v>
      </c>
      <c r="N218" s="86" t="s">
        <v>503</v>
      </c>
      <c r="O218" s="86" t="s">
        <v>503</v>
      </c>
      <c r="P218" s="14" t="s">
        <v>503</v>
      </c>
      <c r="Q218" s="86" t="s">
        <v>4605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1355</v>
      </c>
      <c r="C219" s="14">
        <v>40956</v>
      </c>
      <c r="D219" s="14">
        <v>41112</v>
      </c>
      <c r="E219" s="61" t="s">
        <v>1702</v>
      </c>
      <c r="F219" s="61" t="s">
        <v>1548</v>
      </c>
      <c r="G219" s="61" t="s">
        <v>2176</v>
      </c>
      <c r="H219" s="86" t="s">
        <v>503</v>
      </c>
      <c r="I219" s="86" t="s">
        <v>503</v>
      </c>
      <c r="J219" s="14" t="s">
        <v>2177</v>
      </c>
      <c r="K219" s="14" t="s">
        <v>4645</v>
      </c>
      <c r="L219" s="61" t="s">
        <v>5269</v>
      </c>
      <c r="M219" s="86" t="s">
        <v>4646</v>
      </c>
      <c r="N219" s="86" t="s">
        <v>503</v>
      </c>
      <c r="O219" s="86" t="s">
        <v>503</v>
      </c>
      <c r="P219" s="14" t="s">
        <v>503</v>
      </c>
      <c r="Q219" s="86" t="s">
        <v>4605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1365</v>
      </c>
      <c r="C220" s="14">
        <v>40956</v>
      </c>
      <c r="D220" s="14">
        <v>41112</v>
      </c>
      <c r="E220" s="61" t="s">
        <v>1702</v>
      </c>
      <c r="F220" s="61" t="s">
        <v>1548</v>
      </c>
      <c r="G220" s="61" t="s">
        <v>2179</v>
      </c>
      <c r="H220" s="86" t="s">
        <v>503</v>
      </c>
      <c r="I220" s="86" t="s">
        <v>503</v>
      </c>
      <c r="J220" s="14" t="s">
        <v>2180</v>
      </c>
      <c r="K220" s="14" t="s">
        <v>4647</v>
      </c>
      <c r="L220" s="61" t="s">
        <v>5270</v>
      </c>
      <c r="M220" s="86" t="s">
        <v>2181</v>
      </c>
      <c r="N220" s="86" t="s">
        <v>503</v>
      </c>
      <c r="O220" s="86" t="s">
        <v>503</v>
      </c>
      <c r="P220" s="14" t="s">
        <v>503</v>
      </c>
      <c r="Q220" s="86" t="s">
        <v>4605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1336</v>
      </c>
      <c r="C221" s="14">
        <v>40956</v>
      </c>
      <c r="D221" s="14">
        <v>41103</v>
      </c>
      <c r="E221" s="61" t="s">
        <v>1702</v>
      </c>
      <c r="F221" s="61" t="s">
        <v>1548</v>
      </c>
      <c r="G221" s="61" t="s">
        <v>2182</v>
      </c>
      <c r="H221" s="86" t="s">
        <v>503</v>
      </c>
      <c r="I221" s="86" t="s">
        <v>503</v>
      </c>
      <c r="J221" s="14" t="s">
        <v>2183</v>
      </c>
      <c r="K221" s="14" t="s">
        <v>4648</v>
      </c>
      <c r="L221" s="61" t="s">
        <v>5271</v>
      </c>
      <c r="M221" s="86" t="s">
        <v>4649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1348</v>
      </c>
      <c r="C222" s="14">
        <v>40956</v>
      </c>
      <c r="D222" s="14">
        <v>41112</v>
      </c>
      <c r="E222" s="61" t="s">
        <v>1702</v>
      </c>
      <c r="F222" s="61" t="s">
        <v>1548</v>
      </c>
      <c r="G222" s="61" t="s">
        <v>2184</v>
      </c>
      <c r="H222" s="86" t="s">
        <v>503</v>
      </c>
      <c r="I222" s="86" t="s">
        <v>503</v>
      </c>
      <c r="J222" s="14" t="s">
        <v>2185</v>
      </c>
      <c r="K222" s="14" t="s">
        <v>4650</v>
      </c>
      <c r="L222" s="61" t="s">
        <v>5272</v>
      </c>
      <c r="M222" s="86" t="s">
        <v>4651</v>
      </c>
      <c r="N222" s="86" t="s">
        <v>503</v>
      </c>
      <c r="O222" s="86" t="s">
        <v>503</v>
      </c>
      <c r="P222" s="14" t="s">
        <v>503</v>
      </c>
      <c r="Q222" s="86" t="s">
        <v>4605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1359</v>
      </c>
      <c r="C223" s="14">
        <v>40956</v>
      </c>
      <c r="D223" s="14">
        <v>41001</v>
      </c>
      <c r="E223" s="61" t="s">
        <v>1547</v>
      </c>
      <c r="F223" s="61" t="s">
        <v>1548</v>
      </c>
      <c r="G223" s="61" t="s">
        <v>2187</v>
      </c>
      <c r="H223" s="61" t="s">
        <v>2349</v>
      </c>
      <c r="I223" s="61">
        <v>40989</v>
      </c>
      <c r="J223" s="14" t="s">
        <v>2188</v>
      </c>
      <c r="K223" s="14" t="s">
        <v>2189</v>
      </c>
      <c r="L223" s="61" t="s">
        <v>5273</v>
      </c>
      <c r="M223" s="61" t="s">
        <v>3079</v>
      </c>
      <c r="N223" s="61" t="s">
        <v>2451</v>
      </c>
      <c r="O223" s="61" t="s">
        <v>2282</v>
      </c>
      <c r="P223" s="14">
        <v>40991</v>
      </c>
      <c r="Q223" s="86" t="s">
        <v>3606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1370</v>
      </c>
      <c r="C224" s="14">
        <v>40956</v>
      </c>
      <c r="D224" s="14">
        <v>41001</v>
      </c>
      <c r="E224" s="61" t="s">
        <v>1547</v>
      </c>
      <c r="F224" s="61" t="s">
        <v>1548</v>
      </c>
      <c r="G224" s="61" t="s">
        <v>2190</v>
      </c>
      <c r="H224" s="86" t="s">
        <v>1500</v>
      </c>
      <c r="I224" s="86">
        <v>40970</v>
      </c>
      <c r="J224" s="14" t="s">
        <v>2191</v>
      </c>
      <c r="K224" s="14" t="s">
        <v>1501</v>
      </c>
      <c r="L224" s="61" t="s">
        <v>5274</v>
      </c>
      <c r="M224" s="86" t="s">
        <v>2192</v>
      </c>
      <c r="N224" s="86" t="s">
        <v>2193</v>
      </c>
      <c r="O224" s="86" t="s">
        <v>1555</v>
      </c>
      <c r="P224" s="85">
        <v>40970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1341</v>
      </c>
      <c r="C225" s="14">
        <v>40956</v>
      </c>
      <c r="D225" s="14">
        <v>41112</v>
      </c>
      <c r="E225" s="61" t="s">
        <v>1702</v>
      </c>
      <c r="F225" s="61" t="s">
        <v>1548</v>
      </c>
      <c r="G225" s="61" t="s">
        <v>2194</v>
      </c>
      <c r="H225" s="86" t="s">
        <v>503</v>
      </c>
      <c r="I225" s="86" t="s">
        <v>503</v>
      </c>
      <c r="J225" s="14" t="s">
        <v>2195</v>
      </c>
      <c r="K225" s="14" t="s">
        <v>5599</v>
      </c>
      <c r="L225" s="61" t="s">
        <v>5275</v>
      </c>
      <c r="M225" s="86" t="s">
        <v>2196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1352</v>
      </c>
      <c r="C226" s="14">
        <v>40956</v>
      </c>
      <c r="D226" s="14">
        <v>41112</v>
      </c>
      <c r="E226" s="61" t="s">
        <v>1702</v>
      </c>
      <c r="F226" s="61" t="s">
        <v>1548</v>
      </c>
      <c r="G226" s="61" t="s">
        <v>2197</v>
      </c>
      <c r="H226" s="86" t="s">
        <v>503</v>
      </c>
      <c r="I226" s="86" t="s">
        <v>503</v>
      </c>
      <c r="J226" s="14" t="s">
        <v>2198</v>
      </c>
      <c r="K226" s="14" t="s">
        <v>2199</v>
      </c>
      <c r="L226" s="61" t="s">
        <v>5276</v>
      </c>
      <c r="M226" s="86" t="s">
        <v>2200</v>
      </c>
      <c r="N226" s="86" t="s">
        <v>503</v>
      </c>
      <c r="O226" s="86" t="s">
        <v>503</v>
      </c>
      <c r="P226" s="14" t="s">
        <v>503</v>
      </c>
      <c r="Q226" s="86" t="s">
        <v>4605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2299</v>
      </c>
      <c r="B227" s="61" t="s">
        <v>1362</v>
      </c>
      <c r="C227" s="14">
        <v>40956</v>
      </c>
      <c r="D227" s="14">
        <v>41001</v>
      </c>
      <c r="E227" s="61" t="s">
        <v>1702</v>
      </c>
      <c r="F227" s="61" t="s">
        <v>1548</v>
      </c>
      <c r="G227" s="61" t="s">
        <v>2201</v>
      </c>
      <c r="H227" s="86" t="s">
        <v>503</v>
      </c>
      <c r="I227" s="86" t="s">
        <v>503</v>
      </c>
      <c r="J227" s="14" t="s">
        <v>2202</v>
      </c>
      <c r="K227" s="14" t="s">
        <v>2203</v>
      </c>
      <c r="L227" s="61" t="s">
        <v>5277</v>
      </c>
      <c r="M227" s="86" t="s">
        <v>2204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1371</v>
      </c>
      <c r="C228" s="14">
        <v>40956</v>
      </c>
      <c r="D228" s="14">
        <v>41112</v>
      </c>
      <c r="E228" s="61" t="s">
        <v>1702</v>
      </c>
      <c r="F228" s="61" t="s">
        <v>1548</v>
      </c>
      <c r="G228" s="61" t="s">
        <v>2205</v>
      </c>
      <c r="H228" s="86" t="s">
        <v>503</v>
      </c>
      <c r="I228" s="86" t="s">
        <v>503</v>
      </c>
      <c r="J228" s="14" t="s">
        <v>2206</v>
      </c>
      <c r="K228" s="14" t="s">
        <v>4652</v>
      </c>
      <c r="L228" s="61" t="s">
        <v>5278</v>
      </c>
      <c r="M228" s="86" t="s">
        <v>4653</v>
      </c>
      <c r="N228" s="86" t="s">
        <v>503</v>
      </c>
      <c r="O228" s="86" t="s">
        <v>503</v>
      </c>
      <c r="P228" s="14" t="s">
        <v>503</v>
      </c>
      <c r="Q228" s="86" t="s">
        <v>3596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1343</v>
      </c>
      <c r="C229" s="14">
        <v>40956</v>
      </c>
      <c r="D229" s="14">
        <v>41098</v>
      </c>
      <c r="E229" s="61" t="s">
        <v>1613</v>
      </c>
      <c r="F229" s="61" t="s">
        <v>1548</v>
      </c>
      <c r="G229" s="61" t="s">
        <v>2207</v>
      </c>
      <c r="H229" s="86" t="s">
        <v>5279</v>
      </c>
      <c r="I229" s="86">
        <v>41096</v>
      </c>
      <c r="J229" s="14" t="s">
        <v>2208</v>
      </c>
      <c r="K229" s="14" t="s">
        <v>5280</v>
      </c>
      <c r="L229" s="61" t="s">
        <v>5281</v>
      </c>
      <c r="M229" s="86" t="s">
        <v>5282</v>
      </c>
      <c r="N229" s="86" t="s">
        <v>503</v>
      </c>
      <c r="O229" s="86" t="s">
        <v>503</v>
      </c>
      <c r="P229" s="14" t="s">
        <v>503</v>
      </c>
      <c r="Q229" s="86" t="s">
        <v>4843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1304</v>
      </c>
      <c r="C230" s="14">
        <v>40956</v>
      </c>
      <c r="D230" s="14">
        <v>41001</v>
      </c>
      <c r="E230" s="61" t="s">
        <v>1547</v>
      </c>
      <c r="F230" s="61" t="s">
        <v>1548</v>
      </c>
      <c r="G230" s="61" t="s">
        <v>1305</v>
      </c>
      <c r="H230" s="86" t="s">
        <v>2511</v>
      </c>
      <c r="I230" s="86">
        <v>41002</v>
      </c>
      <c r="J230" s="14" t="s">
        <v>2210</v>
      </c>
      <c r="K230" s="14" t="s">
        <v>2211</v>
      </c>
      <c r="L230" s="61" t="s">
        <v>5283</v>
      </c>
      <c r="M230" s="86" t="s">
        <v>3208</v>
      </c>
      <c r="N230" s="86" t="s">
        <v>2566</v>
      </c>
      <c r="O230" s="86" t="s">
        <v>2279</v>
      </c>
      <c r="P230" s="14">
        <v>41002</v>
      </c>
      <c r="Q230" s="86" t="s">
        <v>3604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1306</v>
      </c>
      <c r="C231" s="14">
        <v>40956</v>
      </c>
      <c r="D231" s="14">
        <v>41112</v>
      </c>
      <c r="E231" s="61" t="s">
        <v>1556</v>
      </c>
      <c r="F231" s="61" t="s">
        <v>1548</v>
      </c>
      <c r="G231" s="61" t="s">
        <v>1307</v>
      </c>
      <c r="H231" s="86" t="s">
        <v>503</v>
      </c>
      <c r="I231" s="86" t="s">
        <v>503</v>
      </c>
      <c r="J231" s="14" t="s">
        <v>2212</v>
      </c>
      <c r="K231" s="14" t="s">
        <v>4654</v>
      </c>
      <c r="L231" s="61" t="s">
        <v>5284</v>
      </c>
      <c r="M231" s="86" t="s">
        <v>2214</v>
      </c>
      <c r="N231" s="86" t="s">
        <v>503</v>
      </c>
      <c r="O231" s="86" t="s">
        <v>503</v>
      </c>
      <c r="P231" s="14" t="s">
        <v>503</v>
      </c>
      <c r="Q231" s="86" t="s">
        <v>5600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1308</v>
      </c>
      <c r="C232" s="14">
        <v>40956</v>
      </c>
      <c r="D232" s="14">
        <v>41001</v>
      </c>
      <c r="E232" s="61" t="s">
        <v>1547</v>
      </c>
      <c r="F232" s="61" t="s">
        <v>1548</v>
      </c>
      <c r="G232" s="61" t="s">
        <v>1309</v>
      </c>
      <c r="H232" s="86" t="s">
        <v>2215</v>
      </c>
      <c r="I232" s="86">
        <v>40981</v>
      </c>
      <c r="J232" s="14" t="s">
        <v>2216</v>
      </c>
      <c r="K232" s="14" t="s">
        <v>1426</v>
      </c>
      <c r="L232" s="61" t="s">
        <v>5285</v>
      </c>
      <c r="M232" s="86" t="s">
        <v>2217</v>
      </c>
      <c r="N232" s="86" t="s">
        <v>2244</v>
      </c>
      <c r="O232" s="86" t="s">
        <v>1982</v>
      </c>
      <c r="P232" s="14">
        <v>40981</v>
      </c>
      <c r="Q232" s="86" t="s">
        <v>2218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1310</v>
      </c>
      <c r="C233" s="14">
        <v>40956</v>
      </c>
      <c r="D233" s="14">
        <v>41112</v>
      </c>
      <c r="E233" s="61" t="s">
        <v>1556</v>
      </c>
      <c r="F233" s="61" t="s">
        <v>1548</v>
      </c>
      <c r="G233" s="61" t="s">
        <v>1311</v>
      </c>
      <c r="H233" s="86" t="s">
        <v>503</v>
      </c>
      <c r="I233" s="86" t="s">
        <v>503</v>
      </c>
      <c r="J233" s="14" t="s">
        <v>2219</v>
      </c>
      <c r="K233" s="14" t="s">
        <v>2220</v>
      </c>
      <c r="L233" s="61" t="s">
        <v>5286</v>
      </c>
      <c r="M233" s="86" t="s">
        <v>2221</v>
      </c>
      <c r="N233" s="86" t="s">
        <v>503</v>
      </c>
      <c r="O233" s="86" t="s">
        <v>503</v>
      </c>
      <c r="P233" s="14" t="s">
        <v>503</v>
      </c>
      <c r="Q233" s="86" t="s">
        <v>5601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1312</v>
      </c>
      <c r="C234" s="14">
        <v>40956</v>
      </c>
      <c r="D234" s="14">
        <v>41112</v>
      </c>
      <c r="E234" s="61" t="s">
        <v>1702</v>
      </c>
      <c r="F234" s="61" t="s">
        <v>1548</v>
      </c>
      <c r="G234" s="61" t="s">
        <v>1313</v>
      </c>
      <c r="H234" s="86" t="s">
        <v>503</v>
      </c>
      <c r="I234" s="86" t="s">
        <v>503</v>
      </c>
      <c r="J234" s="14" t="s">
        <v>2222</v>
      </c>
      <c r="K234" s="14" t="s">
        <v>2223</v>
      </c>
      <c r="L234" s="61" t="s">
        <v>5287</v>
      </c>
      <c r="M234" s="86" t="s">
        <v>4655</v>
      </c>
      <c r="N234" s="86" t="s">
        <v>503</v>
      </c>
      <c r="O234" s="86" t="s">
        <v>503</v>
      </c>
      <c r="P234" s="14" t="s">
        <v>503</v>
      </c>
      <c r="Q234" s="86" t="s">
        <v>3607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1314</v>
      </c>
      <c r="C235" s="14">
        <v>40956</v>
      </c>
      <c r="D235" s="14">
        <v>41001</v>
      </c>
      <c r="E235" s="61" t="s">
        <v>1556</v>
      </c>
      <c r="F235" s="61" t="s">
        <v>1548</v>
      </c>
      <c r="G235" s="61" t="s">
        <v>1315</v>
      </c>
      <c r="H235" s="86" t="s">
        <v>503</v>
      </c>
      <c r="I235" s="86">
        <v>40974</v>
      </c>
      <c r="J235" s="14" t="s">
        <v>2224</v>
      </c>
      <c r="K235" s="14" t="s">
        <v>2225</v>
      </c>
      <c r="L235" s="61" t="s">
        <v>5288</v>
      </c>
      <c r="M235" s="86" t="s">
        <v>2226</v>
      </c>
      <c r="N235" s="86" t="s">
        <v>503</v>
      </c>
      <c r="O235" s="86" t="s">
        <v>503</v>
      </c>
      <c r="P235" s="14" t="s">
        <v>503</v>
      </c>
      <c r="Q235" s="86" t="s">
        <v>3608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1316</v>
      </c>
      <c r="C236" s="14">
        <v>40956</v>
      </c>
      <c r="D236" s="14">
        <v>41112</v>
      </c>
      <c r="E236" s="61" t="s">
        <v>1702</v>
      </c>
      <c r="F236" s="61" t="s">
        <v>1548</v>
      </c>
      <c r="G236" s="61" t="s">
        <v>1317</v>
      </c>
      <c r="H236" s="86" t="s">
        <v>503</v>
      </c>
      <c r="I236" s="86" t="s">
        <v>503</v>
      </c>
      <c r="J236" s="14" t="s">
        <v>2227</v>
      </c>
      <c r="K236" s="14" t="s">
        <v>2228</v>
      </c>
      <c r="L236" s="61" t="s">
        <v>5289</v>
      </c>
      <c r="M236" s="86" t="s">
        <v>2229</v>
      </c>
      <c r="N236" s="86" t="s">
        <v>503</v>
      </c>
      <c r="O236" s="86" t="s">
        <v>503</v>
      </c>
      <c r="P236" s="14" t="s">
        <v>503</v>
      </c>
      <c r="Q236" s="86" t="s">
        <v>4840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1318</v>
      </c>
      <c r="C237" s="14">
        <v>40956</v>
      </c>
      <c r="D237" s="14">
        <v>41119</v>
      </c>
      <c r="E237" s="61" t="s">
        <v>1702</v>
      </c>
      <c r="F237" s="61" t="s">
        <v>1548</v>
      </c>
      <c r="G237" s="61" t="s">
        <v>5602</v>
      </c>
      <c r="H237" s="86" t="s">
        <v>503</v>
      </c>
      <c r="I237" s="86" t="s">
        <v>503</v>
      </c>
      <c r="J237" s="14" t="s">
        <v>2230</v>
      </c>
      <c r="K237" s="14" t="s">
        <v>2231</v>
      </c>
      <c r="L237" s="61" t="s">
        <v>5290</v>
      </c>
      <c r="M237" s="86" t="s">
        <v>2232</v>
      </c>
      <c r="N237" s="86" t="s">
        <v>503</v>
      </c>
      <c r="O237" s="86" t="s">
        <v>503</v>
      </c>
      <c r="P237" s="14" t="s">
        <v>503</v>
      </c>
      <c r="Q237" s="86" t="s">
        <v>4656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1378</v>
      </c>
      <c r="C238" s="14">
        <v>40956</v>
      </c>
      <c r="D238" s="14">
        <v>41112</v>
      </c>
      <c r="E238" s="61" t="s">
        <v>1702</v>
      </c>
      <c r="F238" s="61" t="s">
        <v>1548</v>
      </c>
      <c r="G238" s="61" t="s">
        <v>1379</v>
      </c>
      <c r="H238" s="86" t="s">
        <v>503</v>
      </c>
      <c r="I238" s="86" t="s">
        <v>503</v>
      </c>
      <c r="J238" s="14" t="s">
        <v>2233</v>
      </c>
      <c r="K238" s="14" t="s">
        <v>2234</v>
      </c>
      <c r="L238" s="61" t="s">
        <v>5291</v>
      </c>
      <c r="M238" s="86" t="s">
        <v>4657</v>
      </c>
      <c r="N238" s="86" t="s">
        <v>503</v>
      </c>
      <c r="O238" s="86" t="s">
        <v>503</v>
      </c>
      <c r="P238" s="14" t="s">
        <v>503</v>
      </c>
      <c r="Q238" s="86" t="s">
        <v>3596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1411</v>
      </c>
      <c r="C239" s="14">
        <v>40966</v>
      </c>
      <c r="D239" s="14">
        <v>41011</v>
      </c>
      <c r="E239" s="61" t="s">
        <v>1547</v>
      </c>
      <c r="F239" s="61" t="s">
        <v>1548</v>
      </c>
      <c r="G239" s="61" t="s">
        <v>1408</v>
      </c>
      <c r="H239" s="61" t="s">
        <v>2235</v>
      </c>
      <c r="I239" s="61">
        <v>40982</v>
      </c>
      <c r="J239" s="14" t="s">
        <v>2236</v>
      </c>
      <c r="K239" s="14" t="s">
        <v>2237</v>
      </c>
      <c r="L239" s="61" t="s">
        <v>5292</v>
      </c>
      <c r="M239" s="61" t="s">
        <v>2238</v>
      </c>
      <c r="N239" s="61" t="s">
        <v>2281</v>
      </c>
      <c r="O239" s="61" t="s">
        <v>2282</v>
      </c>
      <c r="P239" s="14">
        <v>40982</v>
      </c>
      <c r="Q239" s="86" t="s">
        <v>2239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1522</v>
      </c>
      <c r="C240" s="14">
        <v>40975</v>
      </c>
      <c r="D240" s="14">
        <v>41020</v>
      </c>
      <c r="E240" s="61" t="s">
        <v>1547</v>
      </c>
      <c r="F240" s="61" t="s">
        <v>1791</v>
      </c>
      <c r="G240" s="61" t="s">
        <v>2046</v>
      </c>
      <c r="H240" s="61" t="s">
        <v>2567</v>
      </c>
      <c r="I240" s="61">
        <v>41026</v>
      </c>
      <c r="J240" s="14" t="s">
        <v>1523</v>
      </c>
      <c r="K240" s="14" t="s">
        <v>1525</v>
      </c>
      <c r="L240" s="61" t="s">
        <v>5293</v>
      </c>
      <c r="M240" s="61" t="s">
        <v>4026</v>
      </c>
      <c r="N240" s="61" t="s">
        <v>3178</v>
      </c>
      <c r="O240" s="61" t="s">
        <v>3179</v>
      </c>
      <c r="P240" s="14">
        <v>41031</v>
      </c>
      <c r="Q240" s="86" t="s">
        <v>2240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1538</v>
      </c>
      <c r="C241" s="14">
        <v>40977</v>
      </c>
      <c r="D241" s="14">
        <v>41022</v>
      </c>
      <c r="E241" s="61" t="s">
        <v>1547</v>
      </c>
      <c r="F241" s="61" t="s">
        <v>1548</v>
      </c>
      <c r="G241" s="61" t="s">
        <v>1539</v>
      </c>
      <c r="H241" s="61" t="s">
        <v>2241</v>
      </c>
      <c r="I241" s="61">
        <v>40987</v>
      </c>
      <c r="J241" s="14" t="s">
        <v>1542</v>
      </c>
      <c r="K241" s="14" t="s">
        <v>1543</v>
      </c>
      <c r="L241" s="61" t="s">
        <v>5294</v>
      </c>
      <c r="M241" s="61" t="s">
        <v>1544</v>
      </c>
      <c r="N241" s="61" t="s">
        <v>2321</v>
      </c>
      <c r="O241" s="61" t="s">
        <v>2322</v>
      </c>
      <c r="P241" s="85">
        <v>40987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2285</v>
      </c>
      <c r="C242" s="14">
        <v>40984</v>
      </c>
      <c r="D242" s="14">
        <v>41029</v>
      </c>
      <c r="E242" s="61" t="s">
        <v>1547</v>
      </c>
      <c r="F242" s="61" t="s">
        <v>1548</v>
      </c>
      <c r="G242" s="61" t="s">
        <v>2201</v>
      </c>
      <c r="H242" s="61" t="s">
        <v>2328</v>
      </c>
      <c r="I242" s="61">
        <v>40989</v>
      </c>
      <c r="J242" s="14" t="s">
        <v>2202</v>
      </c>
      <c r="K242" s="14" t="s">
        <v>2300</v>
      </c>
      <c r="L242" s="61" t="s">
        <v>5277</v>
      </c>
      <c r="M242" s="61" t="s">
        <v>2204</v>
      </c>
      <c r="N242" s="61" t="s">
        <v>2480</v>
      </c>
      <c r="O242" s="61" t="s">
        <v>2322</v>
      </c>
      <c r="P242" s="14">
        <v>40991</v>
      </c>
      <c r="Q242" s="86" t="s">
        <v>2301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2283</v>
      </c>
      <c r="C243" s="14">
        <v>40984</v>
      </c>
      <c r="D243" s="61">
        <v>41029</v>
      </c>
      <c r="E243" s="61" t="s">
        <v>1547</v>
      </c>
      <c r="F243" s="61" t="s">
        <v>1548</v>
      </c>
      <c r="G243" s="61" t="s">
        <v>2075</v>
      </c>
      <c r="H243" s="61" t="s">
        <v>2329</v>
      </c>
      <c r="I243" s="61">
        <v>40996</v>
      </c>
      <c r="J243" s="14" t="s">
        <v>2302</v>
      </c>
      <c r="K243" s="14" t="s">
        <v>2303</v>
      </c>
      <c r="L243" s="61" t="s">
        <v>5230</v>
      </c>
      <c r="M243" s="86" t="s">
        <v>1120</v>
      </c>
      <c r="N243" s="61" t="s">
        <v>503</v>
      </c>
      <c r="O243" s="61" t="s">
        <v>1565</v>
      </c>
      <c r="P243" s="14">
        <v>40996</v>
      </c>
      <c r="Q243" s="86" t="s">
        <v>2304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2284</v>
      </c>
      <c r="C244" s="14">
        <v>40984</v>
      </c>
      <c r="D244" s="61">
        <v>41029</v>
      </c>
      <c r="E244" s="61" t="s">
        <v>1547</v>
      </c>
      <c r="F244" s="61" t="s">
        <v>1548</v>
      </c>
      <c r="G244" s="61" t="s">
        <v>2077</v>
      </c>
      <c r="H244" s="61" t="s">
        <v>2464</v>
      </c>
      <c r="I244" s="61">
        <v>40996</v>
      </c>
      <c r="J244" s="14" t="s">
        <v>2305</v>
      </c>
      <c r="K244" s="14" t="s">
        <v>2306</v>
      </c>
      <c r="L244" s="61" t="s">
        <v>5234</v>
      </c>
      <c r="M244" s="61" t="s">
        <v>1129</v>
      </c>
      <c r="N244" s="61" t="s">
        <v>2490</v>
      </c>
      <c r="O244" s="61" t="s">
        <v>2279</v>
      </c>
      <c r="P244" s="14">
        <v>40996</v>
      </c>
      <c r="Q244" s="86" t="s">
        <v>2307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2308</v>
      </c>
      <c r="C245" s="14">
        <v>40984</v>
      </c>
      <c r="D245" s="61">
        <v>41029</v>
      </c>
      <c r="E245" s="61" t="s">
        <v>1547</v>
      </c>
      <c r="F245" s="61" t="s">
        <v>1548</v>
      </c>
      <c r="G245" s="61" t="s">
        <v>2151</v>
      </c>
      <c r="H245" s="61" t="s">
        <v>2350</v>
      </c>
      <c r="I245" s="61">
        <v>40991</v>
      </c>
      <c r="J245" s="14" t="s">
        <v>2152</v>
      </c>
      <c r="K245" s="14" t="s">
        <v>2309</v>
      </c>
      <c r="L245" s="61" t="s">
        <v>5261</v>
      </c>
      <c r="M245" s="61" t="s">
        <v>2153</v>
      </c>
      <c r="N245" s="61" t="s">
        <v>2465</v>
      </c>
      <c r="O245" s="61" t="s">
        <v>1971</v>
      </c>
      <c r="P245" s="14">
        <v>40994</v>
      </c>
      <c r="Q245" s="86" t="s">
        <v>2466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2287</v>
      </c>
      <c r="C246" s="14">
        <v>40984</v>
      </c>
      <c r="D246" s="61">
        <v>41029</v>
      </c>
      <c r="E246" s="61" t="s">
        <v>1547</v>
      </c>
      <c r="F246" s="61" t="s">
        <v>1548</v>
      </c>
      <c r="G246" s="61" t="s">
        <v>2081</v>
      </c>
      <c r="H246" s="61" t="s">
        <v>2351</v>
      </c>
      <c r="I246" s="61">
        <v>40994</v>
      </c>
      <c r="J246" s="14" t="s">
        <v>2310</v>
      </c>
      <c r="K246" s="14" t="s">
        <v>2311</v>
      </c>
      <c r="L246" s="61" t="s">
        <v>5238</v>
      </c>
      <c r="M246" s="61" t="s">
        <v>1149</v>
      </c>
      <c r="N246" s="61" t="s">
        <v>2467</v>
      </c>
      <c r="O246" s="61" t="s">
        <v>1578</v>
      </c>
      <c r="P246" s="14">
        <v>40996</v>
      </c>
      <c r="Q246" s="86" t="s">
        <v>2312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2289</v>
      </c>
      <c r="C247" s="14">
        <v>40984</v>
      </c>
      <c r="D247" s="61">
        <v>40984</v>
      </c>
      <c r="E247" s="61" t="s">
        <v>1547</v>
      </c>
      <c r="F247" s="61" t="s">
        <v>1548</v>
      </c>
      <c r="G247" s="61" t="s">
        <v>1010</v>
      </c>
      <c r="H247" s="61" t="s">
        <v>2026</v>
      </c>
      <c r="I247" s="61">
        <v>40995</v>
      </c>
      <c r="J247" s="14" t="s">
        <v>2313</v>
      </c>
      <c r="K247" s="14" t="s">
        <v>2314</v>
      </c>
      <c r="L247" s="61" t="s">
        <v>5206</v>
      </c>
      <c r="M247" s="61" t="s">
        <v>2028</v>
      </c>
      <c r="N247" s="61" t="s">
        <v>2481</v>
      </c>
      <c r="O247" s="61" t="s">
        <v>1639</v>
      </c>
      <c r="P247" s="14">
        <v>40996</v>
      </c>
      <c r="Q247" s="86" t="s">
        <v>2315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2317</v>
      </c>
      <c r="C248" s="14">
        <v>40987</v>
      </c>
      <c r="D248" s="61">
        <v>41087</v>
      </c>
      <c r="E248" s="61" t="s">
        <v>1702</v>
      </c>
      <c r="F248" s="61" t="s">
        <v>1548</v>
      </c>
      <c r="G248" s="61" t="s">
        <v>172</v>
      </c>
      <c r="H248" s="86" t="s">
        <v>503</v>
      </c>
      <c r="I248" s="86" t="s">
        <v>503</v>
      </c>
      <c r="J248" s="14" t="s">
        <v>2323</v>
      </c>
      <c r="K248" s="14" t="s">
        <v>2324</v>
      </c>
      <c r="L248" s="61" t="s">
        <v>5053</v>
      </c>
      <c r="M248" s="86" t="s">
        <v>2325</v>
      </c>
      <c r="N248" s="86" t="s">
        <v>503</v>
      </c>
      <c r="O248" s="86" t="s">
        <v>503</v>
      </c>
      <c r="P248" s="14" t="s">
        <v>503</v>
      </c>
      <c r="Q248" s="86" t="s">
        <v>3609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2353</v>
      </c>
      <c r="C249" s="14">
        <v>40989</v>
      </c>
      <c r="D249" s="61">
        <v>41089</v>
      </c>
      <c r="E249" s="61" t="s">
        <v>1613</v>
      </c>
      <c r="F249" s="61" t="s">
        <v>1548</v>
      </c>
      <c r="G249" s="61" t="s">
        <v>2367</v>
      </c>
      <c r="H249" s="86" t="s">
        <v>5295</v>
      </c>
      <c r="I249" s="86">
        <v>41096</v>
      </c>
      <c r="J249" s="14" t="s">
        <v>2379</v>
      </c>
      <c r="K249" s="14" t="s">
        <v>4658</v>
      </c>
      <c r="L249" s="61" t="s">
        <v>5296</v>
      </c>
      <c r="M249" s="86" t="s">
        <v>2380</v>
      </c>
      <c r="N249" s="86" t="s">
        <v>503</v>
      </c>
      <c r="O249" s="86" t="s">
        <v>503</v>
      </c>
      <c r="P249" s="14" t="s">
        <v>503</v>
      </c>
      <c r="Q249" s="86" t="s">
        <v>4605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2354</v>
      </c>
      <c r="C250" s="14">
        <v>40989</v>
      </c>
      <c r="D250" s="61">
        <v>41034</v>
      </c>
      <c r="E250" s="61" t="s">
        <v>1547</v>
      </c>
      <c r="F250" s="61" t="s">
        <v>1548</v>
      </c>
      <c r="G250" s="61" t="s">
        <v>2368</v>
      </c>
      <c r="H250" s="61" t="s">
        <v>2468</v>
      </c>
      <c r="I250" s="61">
        <v>40994</v>
      </c>
      <c r="J250" s="14" t="s">
        <v>2381</v>
      </c>
      <c r="K250" s="14" t="s">
        <v>2382</v>
      </c>
      <c r="L250" s="61" t="s">
        <v>5297</v>
      </c>
      <c r="M250" s="61" t="s">
        <v>2383</v>
      </c>
      <c r="N250" s="61" t="s">
        <v>2469</v>
      </c>
      <c r="O250" s="61" t="s">
        <v>1572</v>
      </c>
      <c r="P250" s="85">
        <v>40996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2355</v>
      </c>
      <c r="C251" s="14">
        <v>40989</v>
      </c>
      <c r="D251" s="61">
        <v>41096</v>
      </c>
      <c r="E251" s="61" t="s">
        <v>1702</v>
      </c>
      <c r="F251" s="61" t="s">
        <v>1548</v>
      </c>
      <c r="G251" s="61" t="s">
        <v>2369</v>
      </c>
      <c r="H251" s="86" t="s">
        <v>503</v>
      </c>
      <c r="I251" s="86" t="s">
        <v>503</v>
      </c>
      <c r="J251" s="61" t="s">
        <v>2384</v>
      </c>
      <c r="K251" s="61" t="s">
        <v>2385</v>
      </c>
      <c r="L251" s="61" t="s">
        <v>5298</v>
      </c>
      <c r="M251" s="86" t="s">
        <v>2386</v>
      </c>
      <c r="N251" s="86" t="s">
        <v>503</v>
      </c>
      <c r="O251" s="86" t="s">
        <v>503</v>
      </c>
      <c r="P251" s="14" t="s">
        <v>503</v>
      </c>
      <c r="Q251" s="86" t="s">
        <v>2670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2356</v>
      </c>
      <c r="C252" s="14">
        <v>40989</v>
      </c>
      <c r="D252" s="61">
        <v>41034</v>
      </c>
      <c r="E252" s="61" t="s">
        <v>1547</v>
      </c>
      <c r="F252" s="61" t="s">
        <v>1548</v>
      </c>
      <c r="G252" s="61" t="s">
        <v>2452</v>
      </c>
      <c r="H252" s="61" t="s">
        <v>2457</v>
      </c>
      <c r="I252" s="61">
        <v>40994</v>
      </c>
      <c r="J252" s="61" t="s">
        <v>2387</v>
      </c>
      <c r="K252" s="61" t="s">
        <v>2388</v>
      </c>
      <c r="L252" s="61" t="s">
        <v>5299</v>
      </c>
      <c r="M252" s="61" t="s">
        <v>2389</v>
      </c>
      <c r="N252" s="61" t="s">
        <v>2470</v>
      </c>
      <c r="O252" s="61" t="s">
        <v>2322</v>
      </c>
      <c r="P252" s="85">
        <v>40996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2357</v>
      </c>
      <c r="C253" s="14">
        <v>40989</v>
      </c>
      <c r="D253" s="61">
        <v>41034</v>
      </c>
      <c r="E253" s="61" t="s">
        <v>1547</v>
      </c>
      <c r="F253" s="61" t="s">
        <v>1548</v>
      </c>
      <c r="G253" s="61" t="s">
        <v>2370</v>
      </c>
      <c r="H253" s="86" t="s">
        <v>2471</v>
      </c>
      <c r="I253" s="61">
        <v>40996</v>
      </c>
      <c r="J253" s="61" t="s">
        <v>2390</v>
      </c>
      <c r="K253" s="61" t="s">
        <v>2391</v>
      </c>
      <c r="L253" s="61" t="s">
        <v>5300</v>
      </c>
      <c r="M253" s="86" t="s">
        <v>2392</v>
      </c>
      <c r="N253" s="86" t="s">
        <v>2491</v>
      </c>
      <c r="O253" s="61" t="s">
        <v>2322</v>
      </c>
      <c r="P253" s="85">
        <v>40998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2358</v>
      </c>
      <c r="C254" s="14">
        <v>40989</v>
      </c>
      <c r="D254" s="61">
        <v>41089</v>
      </c>
      <c r="E254" s="61" t="s">
        <v>1702</v>
      </c>
      <c r="F254" s="61" t="s">
        <v>1548</v>
      </c>
      <c r="G254" s="61" t="s">
        <v>2371</v>
      </c>
      <c r="H254" s="86" t="s">
        <v>503</v>
      </c>
      <c r="I254" s="86" t="s">
        <v>503</v>
      </c>
      <c r="J254" s="61" t="s">
        <v>2393</v>
      </c>
      <c r="K254" s="61" t="s">
        <v>4659</v>
      </c>
      <c r="L254" s="61" t="s">
        <v>5301</v>
      </c>
      <c r="M254" s="86" t="s">
        <v>4660</v>
      </c>
      <c r="N254" s="86" t="s">
        <v>503</v>
      </c>
      <c r="O254" s="86" t="s">
        <v>503</v>
      </c>
      <c r="P254" s="14" t="s">
        <v>503</v>
      </c>
      <c r="Q254" s="86" t="s">
        <v>4605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2359</v>
      </c>
      <c r="C255" s="14">
        <v>40989</v>
      </c>
      <c r="D255" s="61">
        <v>41034</v>
      </c>
      <c r="E255" s="61" t="s">
        <v>1547</v>
      </c>
      <c r="F255" s="61" t="s">
        <v>1548</v>
      </c>
      <c r="G255" s="61" t="s">
        <v>2372</v>
      </c>
      <c r="H255" s="86" t="s">
        <v>3140</v>
      </c>
      <c r="I255" s="61">
        <v>41031</v>
      </c>
      <c r="J255" s="61" t="s">
        <v>2394</v>
      </c>
      <c r="K255" s="61" t="s">
        <v>2395</v>
      </c>
      <c r="L255" s="61" t="s">
        <v>5302</v>
      </c>
      <c r="M255" s="86" t="s">
        <v>2396</v>
      </c>
      <c r="N255" s="86" t="s">
        <v>3180</v>
      </c>
      <c r="O255" s="61" t="s">
        <v>1827</v>
      </c>
      <c r="P255" s="85">
        <v>41031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2360</v>
      </c>
      <c r="C256" s="14">
        <v>40989</v>
      </c>
      <c r="D256" s="61">
        <v>41034</v>
      </c>
      <c r="E256" s="61" t="s">
        <v>1556</v>
      </c>
      <c r="F256" s="61" t="s">
        <v>1548</v>
      </c>
      <c r="G256" s="61" t="s">
        <v>2373</v>
      </c>
      <c r="H256" s="86" t="s">
        <v>503</v>
      </c>
      <c r="I256" s="86" t="s">
        <v>503</v>
      </c>
      <c r="J256" s="61" t="s">
        <v>2397</v>
      </c>
      <c r="K256" s="61" t="s">
        <v>2398</v>
      </c>
      <c r="L256" s="61" t="s">
        <v>5303</v>
      </c>
      <c r="M256" s="86" t="s">
        <v>2399</v>
      </c>
      <c r="N256" s="86" t="s">
        <v>503</v>
      </c>
      <c r="O256" s="86" t="s">
        <v>503</v>
      </c>
      <c r="P256" s="14" t="s">
        <v>503</v>
      </c>
      <c r="Q256" s="86" t="s">
        <v>3072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2361</v>
      </c>
      <c r="C257" s="14">
        <v>40989</v>
      </c>
      <c r="D257" s="61">
        <v>41034</v>
      </c>
      <c r="E257" s="61" t="s">
        <v>1556</v>
      </c>
      <c r="F257" s="61" t="s">
        <v>1548</v>
      </c>
      <c r="G257" s="61" t="s">
        <v>2374</v>
      </c>
      <c r="H257" s="86" t="s">
        <v>503</v>
      </c>
      <c r="I257" s="86" t="s">
        <v>503</v>
      </c>
      <c r="J257" s="61" t="s">
        <v>2400</v>
      </c>
      <c r="K257" s="61" t="s">
        <v>2401</v>
      </c>
      <c r="L257" s="61" t="s">
        <v>5304</v>
      </c>
      <c r="M257" s="86" t="s">
        <v>2402</v>
      </c>
      <c r="N257" s="86" t="s">
        <v>503</v>
      </c>
      <c r="O257" s="86" t="s">
        <v>503</v>
      </c>
      <c r="P257" s="14" t="s">
        <v>503</v>
      </c>
      <c r="Q257" s="86" t="s">
        <v>3610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2362</v>
      </c>
      <c r="C258" s="14">
        <v>40989</v>
      </c>
      <c r="D258" s="61">
        <v>41034</v>
      </c>
      <c r="E258" s="61" t="s">
        <v>1547</v>
      </c>
      <c r="F258" s="61" t="s">
        <v>1548</v>
      </c>
      <c r="G258" s="61" t="s">
        <v>2375</v>
      </c>
      <c r="H258" s="61" t="s">
        <v>2726</v>
      </c>
      <c r="I258" s="61">
        <v>41009</v>
      </c>
      <c r="J258" s="61" t="s">
        <v>2403</v>
      </c>
      <c r="K258" s="61" t="s">
        <v>2404</v>
      </c>
      <c r="L258" s="61" t="s">
        <v>5305</v>
      </c>
      <c r="M258" s="61" t="s">
        <v>2405</v>
      </c>
      <c r="N258" s="61" t="s">
        <v>2727</v>
      </c>
      <c r="O258" s="61" t="s">
        <v>2279</v>
      </c>
      <c r="P258" s="14">
        <v>41010</v>
      </c>
      <c r="Q258" s="86" t="s">
        <v>2823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2363</v>
      </c>
      <c r="C259" s="14">
        <v>40989</v>
      </c>
      <c r="D259" s="61">
        <v>41034</v>
      </c>
      <c r="E259" s="61" t="s">
        <v>1547</v>
      </c>
      <c r="F259" s="61" t="s">
        <v>1548</v>
      </c>
      <c r="G259" s="61" t="s">
        <v>2437</v>
      </c>
      <c r="H259" s="86" t="s">
        <v>2492</v>
      </c>
      <c r="I259" s="61">
        <v>40997</v>
      </c>
      <c r="J259" s="61" t="s">
        <v>2406</v>
      </c>
      <c r="K259" s="61" t="s">
        <v>2407</v>
      </c>
      <c r="L259" s="61" t="s">
        <v>5306</v>
      </c>
      <c r="M259" s="86" t="s">
        <v>2408</v>
      </c>
      <c r="N259" s="86" t="s">
        <v>2493</v>
      </c>
      <c r="O259" s="61" t="s">
        <v>1678</v>
      </c>
      <c r="P259" s="85">
        <v>41002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2364</v>
      </c>
      <c r="C260" s="14">
        <v>40989</v>
      </c>
      <c r="D260" s="61">
        <v>41104</v>
      </c>
      <c r="E260" s="61" t="s">
        <v>1556</v>
      </c>
      <c r="F260" s="61" t="s">
        <v>1548</v>
      </c>
      <c r="G260" s="61" t="s">
        <v>2376</v>
      </c>
      <c r="H260" s="86" t="s">
        <v>503</v>
      </c>
      <c r="I260" s="86" t="s">
        <v>503</v>
      </c>
      <c r="J260" s="61" t="s">
        <v>2409</v>
      </c>
      <c r="K260" s="61" t="s">
        <v>4661</v>
      </c>
      <c r="L260" s="61" t="s">
        <v>5307</v>
      </c>
      <c r="M260" s="86" t="s">
        <v>2410</v>
      </c>
      <c r="N260" s="86" t="s">
        <v>503</v>
      </c>
      <c r="O260" s="86" t="s">
        <v>503</v>
      </c>
      <c r="P260" s="14" t="s">
        <v>503</v>
      </c>
      <c r="Q260" s="86" t="s">
        <v>5603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2365</v>
      </c>
      <c r="C261" s="14">
        <v>40989</v>
      </c>
      <c r="D261" s="61">
        <v>41034</v>
      </c>
      <c r="E261" s="61" t="s">
        <v>1547</v>
      </c>
      <c r="F261" s="61" t="s">
        <v>1548</v>
      </c>
      <c r="G261" s="61" t="s">
        <v>2377</v>
      </c>
      <c r="H261" s="61" t="s">
        <v>2512</v>
      </c>
      <c r="I261" s="61">
        <v>40998</v>
      </c>
      <c r="J261" s="61" t="s">
        <v>2411</v>
      </c>
      <c r="K261" s="61" t="s">
        <v>2412</v>
      </c>
      <c r="L261" s="61" t="s">
        <v>5308</v>
      </c>
      <c r="M261" s="61" t="s">
        <v>2413</v>
      </c>
      <c r="N261" s="61" t="s">
        <v>2560</v>
      </c>
      <c r="O261" s="61" t="s">
        <v>1678</v>
      </c>
      <c r="P261" s="85">
        <v>41002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2366</v>
      </c>
      <c r="C262" s="14">
        <v>40989</v>
      </c>
      <c r="D262" s="61">
        <v>41034</v>
      </c>
      <c r="E262" s="61" t="s">
        <v>1547</v>
      </c>
      <c r="F262" s="61" t="s">
        <v>1548</v>
      </c>
      <c r="G262" s="61" t="s">
        <v>2453</v>
      </c>
      <c r="H262" s="61" t="s">
        <v>2749</v>
      </c>
      <c r="I262" s="61">
        <v>41016</v>
      </c>
      <c r="J262" s="61" t="s">
        <v>2414</v>
      </c>
      <c r="K262" s="61" t="s">
        <v>2415</v>
      </c>
      <c r="L262" s="61" t="s">
        <v>5309</v>
      </c>
      <c r="M262" s="61" t="s">
        <v>2416</v>
      </c>
      <c r="N262" s="61" t="s">
        <v>2759</v>
      </c>
      <c r="O262" s="61" t="s">
        <v>2279</v>
      </c>
      <c r="P262" s="85">
        <v>41016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1613</v>
      </c>
      <c r="F263" s="61" t="s">
        <v>1791</v>
      </c>
      <c r="G263" s="61" t="s">
        <v>2472</v>
      </c>
      <c r="H263" s="61" t="s">
        <v>2473</v>
      </c>
      <c r="I263" s="61" t="s">
        <v>503</v>
      </c>
      <c r="J263" s="61" t="s">
        <v>2474</v>
      </c>
      <c r="K263" s="61" t="s">
        <v>2475</v>
      </c>
      <c r="L263" s="61" t="s">
        <v>5310</v>
      </c>
      <c r="M263" s="61">
        <v>33213213</v>
      </c>
      <c r="N263" s="61" t="s">
        <v>4869</v>
      </c>
      <c r="O263" s="86" t="s">
        <v>2476</v>
      </c>
      <c r="P263" s="14" t="s">
        <v>503</v>
      </c>
      <c r="Q263" s="86" t="s">
        <v>1949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2482</v>
      </c>
      <c r="C264" s="14">
        <v>40997</v>
      </c>
      <c r="D264" s="61">
        <v>41105</v>
      </c>
      <c r="E264" s="61" t="s">
        <v>1702</v>
      </c>
      <c r="F264" s="61" t="s">
        <v>1548</v>
      </c>
      <c r="G264" s="61" t="s">
        <v>2483</v>
      </c>
      <c r="H264" s="86" t="s">
        <v>503</v>
      </c>
      <c r="I264" s="86" t="s">
        <v>503</v>
      </c>
      <c r="J264" s="61" t="s">
        <v>2494</v>
      </c>
      <c r="K264" s="61" t="s">
        <v>4662</v>
      </c>
      <c r="L264" s="61" t="s">
        <v>5311</v>
      </c>
      <c r="M264" s="86" t="s">
        <v>2496</v>
      </c>
      <c r="N264" s="86" t="s">
        <v>503</v>
      </c>
      <c r="O264" s="86" t="s">
        <v>503</v>
      </c>
      <c r="P264" s="14" t="s">
        <v>503</v>
      </c>
      <c r="Q264" s="86" t="s">
        <v>3611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2513</v>
      </c>
      <c r="C265" s="14">
        <v>40997</v>
      </c>
      <c r="D265" s="61">
        <v>41042</v>
      </c>
      <c r="E265" s="61" t="s">
        <v>1547</v>
      </c>
      <c r="F265" s="61" t="s">
        <v>1548</v>
      </c>
      <c r="G265" s="61" t="s">
        <v>2514</v>
      </c>
      <c r="H265" s="61" t="s">
        <v>2568</v>
      </c>
      <c r="I265" s="61">
        <v>41003</v>
      </c>
      <c r="J265" s="61" t="s">
        <v>2515</v>
      </c>
      <c r="K265" s="61" t="s">
        <v>2516</v>
      </c>
      <c r="L265" s="61" t="s">
        <v>5312</v>
      </c>
      <c r="M265" s="61" t="s">
        <v>2517</v>
      </c>
      <c r="N265" s="61" t="s">
        <v>2682</v>
      </c>
      <c r="O265" s="61" t="s">
        <v>1639</v>
      </c>
      <c r="P265" s="85">
        <v>41003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2518</v>
      </c>
      <c r="C266" s="14">
        <v>40997</v>
      </c>
      <c r="D266" s="61">
        <v>41118</v>
      </c>
      <c r="E266" s="61" t="s">
        <v>1702</v>
      </c>
      <c r="F266" s="61" t="s">
        <v>1548</v>
      </c>
      <c r="G266" s="61" t="s">
        <v>2519</v>
      </c>
      <c r="H266" s="86" t="s">
        <v>503</v>
      </c>
      <c r="I266" s="86" t="s">
        <v>503</v>
      </c>
      <c r="J266" s="61" t="s">
        <v>2520</v>
      </c>
      <c r="K266" s="61" t="s">
        <v>2521</v>
      </c>
      <c r="L266" s="61" t="s">
        <v>5313</v>
      </c>
      <c r="M266" s="86" t="s">
        <v>2522</v>
      </c>
      <c r="N266" s="86" t="s">
        <v>503</v>
      </c>
      <c r="O266" s="86" t="s">
        <v>503</v>
      </c>
      <c r="P266" s="14" t="s">
        <v>503</v>
      </c>
      <c r="Q266" s="86" t="s">
        <v>4663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2523</v>
      </c>
      <c r="C267" s="14">
        <v>40997</v>
      </c>
      <c r="D267" s="61">
        <v>41118</v>
      </c>
      <c r="E267" s="61" t="s">
        <v>1702</v>
      </c>
      <c r="F267" s="61" t="s">
        <v>1548</v>
      </c>
      <c r="G267" s="61" t="s">
        <v>2524</v>
      </c>
      <c r="H267" s="86" t="s">
        <v>503</v>
      </c>
      <c r="I267" s="86" t="s">
        <v>503</v>
      </c>
      <c r="J267" s="61" t="s">
        <v>2525</v>
      </c>
      <c r="K267" s="61" t="s">
        <v>4664</v>
      </c>
      <c r="L267" s="61" t="s">
        <v>5314</v>
      </c>
      <c r="M267" s="86" t="s">
        <v>2526</v>
      </c>
      <c r="N267" s="86" t="s">
        <v>503</v>
      </c>
      <c r="O267" s="86" t="s">
        <v>503</v>
      </c>
      <c r="P267" s="14" t="s">
        <v>503</v>
      </c>
      <c r="Q267" s="86" t="s">
        <v>3612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2527</v>
      </c>
      <c r="C268" s="14">
        <v>40997</v>
      </c>
      <c r="D268" s="61">
        <v>41042</v>
      </c>
      <c r="E268" s="61" t="s">
        <v>1547</v>
      </c>
      <c r="F268" s="61" t="s">
        <v>1548</v>
      </c>
      <c r="G268" s="61" t="s">
        <v>2528</v>
      </c>
      <c r="H268" s="86" t="s">
        <v>3141</v>
      </c>
      <c r="I268" s="86">
        <v>41026</v>
      </c>
      <c r="J268" s="61" t="s">
        <v>2529</v>
      </c>
      <c r="K268" s="61" t="s">
        <v>2530</v>
      </c>
      <c r="L268" s="61" t="s">
        <v>5315</v>
      </c>
      <c r="M268" s="86" t="s">
        <v>2531</v>
      </c>
      <c r="N268" s="86" t="s">
        <v>3176</v>
      </c>
      <c r="O268" s="86" t="s">
        <v>1965</v>
      </c>
      <c r="P268" s="85">
        <v>41026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2532</v>
      </c>
      <c r="C269" s="14">
        <v>40997</v>
      </c>
      <c r="D269" s="61">
        <v>41114</v>
      </c>
      <c r="E269" s="61" t="s">
        <v>1702</v>
      </c>
      <c r="F269" s="61" t="s">
        <v>1548</v>
      </c>
      <c r="G269" s="61" t="s">
        <v>4832</v>
      </c>
      <c r="H269" s="86" t="s">
        <v>503</v>
      </c>
      <c r="I269" s="86" t="s">
        <v>503</v>
      </c>
      <c r="J269" s="61" t="s">
        <v>2533</v>
      </c>
      <c r="K269" s="61" t="s">
        <v>2534</v>
      </c>
      <c r="L269" s="61" t="s">
        <v>5316</v>
      </c>
      <c r="M269" s="86" t="s">
        <v>2535</v>
      </c>
      <c r="N269" s="86" t="s">
        <v>503</v>
      </c>
      <c r="O269" s="86" t="s">
        <v>503</v>
      </c>
      <c r="P269" s="14" t="s">
        <v>503</v>
      </c>
      <c r="Q269" s="86" t="s">
        <v>4841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2543</v>
      </c>
      <c r="C270" s="14">
        <v>40997</v>
      </c>
      <c r="D270" s="61">
        <v>41042</v>
      </c>
      <c r="E270" s="61" t="s">
        <v>1547</v>
      </c>
      <c r="F270" s="61" t="s">
        <v>1548</v>
      </c>
      <c r="G270" s="61" t="s">
        <v>2536</v>
      </c>
      <c r="H270" s="61" t="s">
        <v>2855</v>
      </c>
      <c r="I270" s="61">
        <v>41024</v>
      </c>
      <c r="J270" s="61" t="s">
        <v>2537</v>
      </c>
      <c r="K270" s="61" t="s">
        <v>2538</v>
      </c>
      <c r="L270" s="61" t="s">
        <v>5317</v>
      </c>
      <c r="M270" s="61" t="s">
        <v>2539</v>
      </c>
      <c r="N270" s="61" t="s">
        <v>3080</v>
      </c>
      <c r="O270" s="61" t="s">
        <v>1678</v>
      </c>
      <c r="P270" s="85">
        <v>41024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2544</v>
      </c>
      <c r="C271" s="14">
        <v>40997</v>
      </c>
      <c r="D271" s="61">
        <v>41042</v>
      </c>
      <c r="E271" s="61" t="s">
        <v>1547</v>
      </c>
      <c r="F271" s="61" t="s">
        <v>1548</v>
      </c>
      <c r="G271" s="61" t="s">
        <v>2750</v>
      </c>
      <c r="H271" s="61" t="s">
        <v>2679</v>
      </c>
      <c r="I271" s="61">
        <v>41022</v>
      </c>
      <c r="J271" s="61" t="s">
        <v>2540</v>
      </c>
      <c r="K271" s="61" t="s">
        <v>2541</v>
      </c>
      <c r="L271" s="61" t="s">
        <v>5318</v>
      </c>
      <c r="M271" s="61" t="s">
        <v>2542</v>
      </c>
      <c r="N271" s="61" t="s">
        <v>3046</v>
      </c>
      <c r="O271" s="61" t="s">
        <v>2248</v>
      </c>
      <c r="P271" s="85">
        <v>41023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2647</v>
      </c>
      <c r="C272" s="14">
        <v>41001</v>
      </c>
      <c r="D272" s="61">
        <v>41046</v>
      </c>
      <c r="E272" s="61" t="s">
        <v>1547</v>
      </c>
      <c r="F272" s="61" t="s">
        <v>1548</v>
      </c>
      <c r="G272" s="61" t="s">
        <v>118</v>
      </c>
      <c r="H272" s="61" t="s">
        <v>2728</v>
      </c>
      <c r="I272" s="61">
        <v>41011</v>
      </c>
      <c r="J272" s="61" t="s">
        <v>2569</v>
      </c>
      <c r="K272" s="61" t="s">
        <v>2570</v>
      </c>
      <c r="L272" s="61" t="s">
        <v>5319</v>
      </c>
      <c r="M272" s="61" t="s">
        <v>2571</v>
      </c>
      <c r="N272" s="61" t="s">
        <v>2737</v>
      </c>
      <c r="O272" s="61" t="s">
        <v>2738</v>
      </c>
      <c r="P272" s="85">
        <v>41011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2648</v>
      </c>
      <c r="C273" s="14">
        <v>41001</v>
      </c>
      <c r="D273" s="61">
        <v>41046</v>
      </c>
      <c r="E273" s="61" t="s">
        <v>1547</v>
      </c>
      <c r="F273" s="61" t="s">
        <v>1548</v>
      </c>
      <c r="G273" s="61" t="s">
        <v>118</v>
      </c>
      <c r="H273" s="61" t="s">
        <v>2729</v>
      </c>
      <c r="I273" s="61">
        <v>41010</v>
      </c>
      <c r="J273" s="61" t="s">
        <v>2572</v>
      </c>
      <c r="K273" s="61" t="s">
        <v>2573</v>
      </c>
      <c r="L273" s="61" t="s">
        <v>5320</v>
      </c>
      <c r="M273" s="61" t="s">
        <v>2574</v>
      </c>
      <c r="N273" s="61" t="s">
        <v>2735</v>
      </c>
      <c r="O273" s="61" t="s">
        <v>2736</v>
      </c>
      <c r="P273" s="85">
        <v>41032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2649</v>
      </c>
      <c r="C274" s="14">
        <v>41002</v>
      </c>
      <c r="D274" s="61">
        <v>41047</v>
      </c>
      <c r="E274" s="61" t="s">
        <v>1547</v>
      </c>
      <c r="F274" s="61" t="s">
        <v>1548</v>
      </c>
      <c r="G274" s="61" t="s">
        <v>118</v>
      </c>
      <c r="H274" s="61" t="s">
        <v>2730</v>
      </c>
      <c r="I274" s="61">
        <v>41016</v>
      </c>
      <c r="J274" s="61" t="s">
        <v>2575</v>
      </c>
      <c r="K274" s="61" t="s">
        <v>2576</v>
      </c>
      <c r="L274" s="61" t="s">
        <v>5321</v>
      </c>
      <c r="M274" s="61" t="s">
        <v>2646</v>
      </c>
      <c r="N274" s="61" t="s">
        <v>2828</v>
      </c>
      <c r="O274" s="61" t="s">
        <v>1610</v>
      </c>
      <c r="P274" s="85">
        <v>41016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2650</v>
      </c>
      <c r="C275" s="14">
        <v>41002</v>
      </c>
      <c r="D275" s="61">
        <v>41047</v>
      </c>
      <c r="E275" s="61" t="s">
        <v>1556</v>
      </c>
      <c r="F275" s="61" t="s">
        <v>1548</v>
      </c>
      <c r="G275" s="61" t="s">
        <v>118</v>
      </c>
      <c r="H275" s="86" t="s">
        <v>503</v>
      </c>
      <c r="I275" s="61">
        <v>41012</v>
      </c>
      <c r="J275" s="61" t="s">
        <v>2577</v>
      </c>
      <c r="K275" s="61" t="s">
        <v>2578</v>
      </c>
      <c r="L275" s="61" t="s">
        <v>5322</v>
      </c>
      <c r="M275" s="86" t="s">
        <v>2579</v>
      </c>
      <c r="N275" s="86" t="s">
        <v>503</v>
      </c>
      <c r="O275" s="86" t="s">
        <v>503</v>
      </c>
      <c r="P275" s="14" t="s">
        <v>503</v>
      </c>
      <c r="Q275" s="86" t="s">
        <v>3613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2651</v>
      </c>
      <c r="C276" s="14">
        <v>41002</v>
      </c>
      <c r="D276" s="61">
        <v>41047</v>
      </c>
      <c r="E276" s="61" t="s">
        <v>1547</v>
      </c>
      <c r="F276" s="61" t="s">
        <v>1548</v>
      </c>
      <c r="G276" s="61" t="s">
        <v>118</v>
      </c>
      <c r="H276" s="61" t="s">
        <v>2743</v>
      </c>
      <c r="I276" s="61">
        <v>41012</v>
      </c>
      <c r="J276" s="61" t="s">
        <v>2580</v>
      </c>
      <c r="K276" s="61" t="s">
        <v>2581</v>
      </c>
      <c r="L276" s="61" t="s">
        <v>5127</v>
      </c>
      <c r="M276" s="61" t="s">
        <v>2582</v>
      </c>
      <c r="N276" s="61" t="s">
        <v>2744</v>
      </c>
      <c r="O276" s="61" t="s">
        <v>2282</v>
      </c>
      <c r="P276" s="85">
        <v>41012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1547</v>
      </c>
      <c r="F277" s="61" t="s">
        <v>1791</v>
      </c>
      <c r="G277" s="61" t="s">
        <v>118</v>
      </c>
      <c r="H277" s="61" t="s">
        <v>2857</v>
      </c>
      <c r="I277" s="14">
        <v>41017</v>
      </c>
      <c r="J277" s="61" t="s">
        <v>2583</v>
      </c>
      <c r="K277" s="61" t="s">
        <v>2584</v>
      </c>
      <c r="L277" s="61" t="s">
        <v>5323</v>
      </c>
      <c r="M277" s="61" t="s">
        <v>2585</v>
      </c>
      <c r="N277" s="61" t="s">
        <v>2858</v>
      </c>
      <c r="O277" s="61" t="s">
        <v>2147</v>
      </c>
      <c r="P277" s="85">
        <v>41019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2652</v>
      </c>
      <c r="C278" s="14">
        <v>41002</v>
      </c>
      <c r="D278" s="61">
        <v>41047</v>
      </c>
      <c r="E278" s="61" t="s">
        <v>1547</v>
      </c>
      <c r="F278" s="61" t="s">
        <v>1548</v>
      </c>
      <c r="G278" s="61" t="s">
        <v>118</v>
      </c>
      <c r="H278" s="61" t="s">
        <v>2914</v>
      </c>
      <c r="I278" s="61">
        <v>41019</v>
      </c>
      <c r="J278" s="61" t="s">
        <v>2586</v>
      </c>
      <c r="K278" s="61" t="s">
        <v>2587</v>
      </c>
      <c r="L278" s="61" t="s">
        <v>5324</v>
      </c>
      <c r="M278" s="61" t="s">
        <v>2588</v>
      </c>
      <c r="N278" s="61" t="s">
        <v>2915</v>
      </c>
      <c r="O278" s="61" t="s">
        <v>2761</v>
      </c>
      <c r="P278" s="85">
        <v>41019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2653</v>
      </c>
      <c r="C279" s="14">
        <v>41002</v>
      </c>
      <c r="D279" s="61">
        <v>41047</v>
      </c>
      <c r="E279" s="61" t="s">
        <v>1556</v>
      </c>
      <c r="F279" s="61" t="s">
        <v>1548</v>
      </c>
      <c r="G279" s="61" t="s">
        <v>118</v>
      </c>
      <c r="H279" s="86" t="s">
        <v>503</v>
      </c>
      <c r="I279" s="86" t="s">
        <v>503</v>
      </c>
      <c r="J279" s="61" t="s">
        <v>2589</v>
      </c>
      <c r="K279" s="61" t="s">
        <v>2590</v>
      </c>
      <c r="L279" s="61" t="s">
        <v>5325</v>
      </c>
      <c r="M279" s="86" t="s">
        <v>2591</v>
      </c>
      <c r="N279" s="86" t="s">
        <v>503</v>
      </c>
      <c r="O279" s="86" t="s">
        <v>503</v>
      </c>
      <c r="P279" s="14" t="s">
        <v>503</v>
      </c>
      <c r="Q279" s="86" t="s">
        <v>3614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2654</v>
      </c>
      <c r="C280" s="14">
        <v>41002</v>
      </c>
      <c r="D280" s="61">
        <v>41047</v>
      </c>
      <c r="E280" s="61" t="s">
        <v>1547</v>
      </c>
      <c r="F280" s="61" t="s">
        <v>1548</v>
      </c>
      <c r="G280" s="61" t="s">
        <v>118</v>
      </c>
      <c r="H280" s="61" t="s">
        <v>2751</v>
      </c>
      <c r="I280" s="61">
        <v>41017</v>
      </c>
      <c r="J280" s="61" t="s">
        <v>2592</v>
      </c>
      <c r="K280" s="61" t="s">
        <v>2593</v>
      </c>
      <c r="L280" s="61" t="s">
        <v>5326</v>
      </c>
      <c r="M280" s="61" t="s">
        <v>2594</v>
      </c>
      <c r="N280" s="61" t="s">
        <v>2859</v>
      </c>
      <c r="O280" s="61" t="s">
        <v>1982</v>
      </c>
      <c r="P280" s="85">
        <v>41017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1556</v>
      </c>
      <c r="F281" s="61" t="s">
        <v>1791</v>
      </c>
      <c r="G281" s="61" t="s">
        <v>118</v>
      </c>
      <c r="H281" s="86" t="s">
        <v>503</v>
      </c>
      <c r="I281" s="86" t="s">
        <v>503</v>
      </c>
      <c r="J281" s="61" t="s">
        <v>2595</v>
      </c>
      <c r="K281" s="61" t="s">
        <v>2596</v>
      </c>
      <c r="L281" s="61" t="s">
        <v>5327</v>
      </c>
      <c r="M281" s="86" t="s">
        <v>2597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2655</v>
      </c>
      <c r="C282" s="14">
        <v>41002</v>
      </c>
      <c r="D282" s="61">
        <v>41047</v>
      </c>
      <c r="E282" s="61" t="s">
        <v>1547</v>
      </c>
      <c r="F282" s="61" t="s">
        <v>1548</v>
      </c>
      <c r="G282" s="61" t="s">
        <v>118</v>
      </c>
      <c r="H282" s="61" t="s">
        <v>2752</v>
      </c>
      <c r="I282" s="61">
        <v>41015</v>
      </c>
      <c r="J282" s="61" t="s">
        <v>2598</v>
      </c>
      <c r="K282" s="61" t="s">
        <v>2599</v>
      </c>
      <c r="L282" s="61" t="s">
        <v>5328</v>
      </c>
      <c r="M282" s="61" t="s">
        <v>2600</v>
      </c>
      <c r="N282" s="61" t="s">
        <v>2760</v>
      </c>
      <c r="O282" s="61" t="s">
        <v>2761</v>
      </c>
      <c r="P282" s="85">
        <v>41015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2656</v>
      </c>
      <c r="C283" s="14">
        <v>41002</v>
      </c>
      <c r="D283" s="61">
        <v>41047</v>
      </c>
      <c r="E283" s="61" t="s">
        <v>1547</v>
      </c>
      <c r="F283" s="61" t="s">
        <v>1548</v>
      </c>
      <c r="G283" s="61" t="s">
        <v>118</v>
      </c>
      <c r="H283" s="61" t="s">
        <v>2824</v>
      </c>
      <c r="I283" s="61">
        <v>41018</v>
      </c>
      <c r="J283" s="61" t="s">
        <v>2601</v>
      </c>
      <c r="K283" s="61" t="s">
        <v>2602</v>
      </c>
      <c r="L283" s="61" t="s">
        <v>5329</v>
      </c>
      <c r="M283" s="61" t="s">
        <v>2603</v>
      </c>
      <c r="N283" s="61" t="s">
        <v>2916</v>
      </c>
      <c r="O283" s="61" t="s">
        <v>1578</v>
      </c>
      <c r="P283" s="14">
        <v>41018</v>
      </c>
      <c r="Q283" s="86" t="s">
        <v>2825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2657</v>
      </c>
      <c r="C284" s="14">
        <v>41002</v>
      </c>
      <c r="D284" s="61">
        <v>41047</v>
      </c>
      <c r="E284" s="61" t="s">
        <v>1547</v>
      </c>
      <c r="F284" s="61" t="s">
        <v>1548</v>
      </c>
      <c r="G284" s="61" t="s">
        <v>118</v>
      </c>
      <c r="H284" s="61" t="s">
        <v>2745</v>
      </c>
      <c r="I284" s="61">
        <v>41012</v>
      </c>
      <c r="J284" s="61" t="s">
        <v>2604</v>
      </c>
      <c r="K284" s="61" t="s">
        <v>2605</v>
      </c>
      <c r="L284" s="61" t="s">
        <v>5330</v>
      </c>
      <c r="M284" s="61" t="s">
        <v>2606</v>
      </c>
      <c r="N284" s="61" t="s">
        <v>2746</v>
      </c>
      <c r="O284" s="61" t="s">
        <v>1610</v>
      </c>
      <c r="P284" s="85">
        <v>41012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1547</v>
      </c>
      <c r="F285" s="61" t="s">
        <v>1791</v>
      </c>
      <c r="G285" s="61" t="s">
        <v>118</v>
      </c>
      <c r="H285" s="86" t="s">
        <v>3222</v>
      </c>
      <c r="I285" s="86">
        <v>41038</v>
      </c>
      <c r="J285" s="61" t="s">
        <v>2607</v>
      </c>
      <c r="K285" s="61" t="s">
        <v>2608</v>
      </c>
      <c r="L285" s="61" t="s">
        <v>5331</v>
      </c>
      <c r="M285" s="86" t="s">
        <v>2609</v>
      </c>
      <c r="N285" s="86" t="s">
        <v>3223</v>
      </c>
      <c r="O285" s="86" t="s">
        <v>1821</v>
      </c>
      <c r="P285" s="85">
        <v>41038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2658</v>
      </c>
      <c r="C286" s="14">
        <v>41002</v>
      </c>
      <c r="D286" s="61">
        <v>41047</v>
      </c>
      <c r="E286" s="61" t="s">
        <v>1547</v>
      </c>
      <c r="F286" s="61" t="s">
        <v>1548</v>
      </c>
      <c r="G286" s="61" t="s">
        <v>118</v>
      </c>
      <c r="H286" s="61" t="s">
        <v>2753</v>
      </c>
      <c r="I286" s="61">
        <v>41016</v>
      </c>
      <c r="J286" s="61" t="s">
        <v>2610</v>
      </c>
      <c r="K286" s="61" t="s">
        <v>2611</v>
      </c>
      <c r="L286" s="61" t="s">
        <v>5332</v>
      </c>
      <c r="M286" s="61" t="s">
        <v>2612</v>
      </c>
      <c r="N286" s="61" t="s">
        <v>2826</v>
      </c>
      <c r="O286" s="61" t="s">
        <v>2282</v>
      </c>
      <c r="P286" s="85">
        <v>41016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2659</v>
      </c>
      <c r="C287" s="14">
        <v>41002</v>
      </c>
      <c r="D287" s="61">
        <v>41047</v>
      </c>
      <c r="E287" s="61" t="s">
        <v>1547</v>
      </c>
      <c r="F287" s="61" t="s">
        <v>1548</v>
      </c>
      <c r="G287" s="61" t="s">
        <v>118</v>
      </c>
      <c r="H287" s="61" t="s">
        <v>3047</v>
      </c>
      <c r="I287" s="61">
        <v>41023</v>
      </c>
      <c r="J287" s="61" t="s">
        <v>2613</v>
      </c>
      <c r="K287" s="61" t="s">
        <v>2614</v>
      </c>
      <c r="L287" s="61" t="s">
        <v>5333</v>
      </c>
      <c r="M287" s="61" t="s">
        <v>2615</v>
      </c>
      <c r="N287" s="61" t="s">
        <v>3074</v>
      </c>
      <c r="O287" s="61" t="s">
        <v>1982</v>
      </c>
      <c r="P287" s="14">
        <v>41023</v>
      </c>
      <c r="Q287" s="86" t="s">
        <v>3615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2660</v>
      </c>
      <c r="C288" s="14">
        <v>41002</v>
      </c>
      <c r="D288" s="61">
        <v>41047</v>
      </c>
      <c r="E288" s="61" t="s">
        <v>1547</v>
      </c>
      <c r="F288" s="61" t="s">
        <v>1548</v>
      </c>
      <c r="G288" s="61" t="s">
        <v>118</v>
      </c>
      <c r="H288" s="61" t="s">
        <v>2827</v>
      </c>
      <c r="I288" s="61">
        <v>41023</v>
      </c>
      <c r="J288" s="61" t="s">
        <v>2616</v>
      </c>
      <c r="K288" s="61" t="s">
        <v>2617</v>
      </c>
      <c r="L288" s="61" t="s">
        <v>5334</v>
      </c>
      <c r="M288" s="61" t="s">
        <v>2618</v>
      </c>
      <c r="N288" s="61" t="s">
        <v>3075</v>
      </c>
      <c r="O288" s="61" t="s">
        <v>2738</v>
      </c>
      <c r="P288" s="14">
        <v>41023</v>
      </c>
      <c r="Q288" s="86" t="s">
        <v>3616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2661</v>
      </c>
      <c r="C289" s="14">
        <v>41002</v>
      </c>
      <c r="D289" s="61">
        <v>41047</v>
      </c>
      <c r="E289" s="61" t="s">
        <v>1547</v>
      </c>
      <c r="F289" s="61" t="s">
        <v>1548</v>
      </c>
      <c r="G289" s="61" t="s">
        <v>118</v>
      </c>
      <c r="H289" s="61" t="s">
        <v>2860</v>
      </c>
      <c r="I289" s="61">
        <v>41019</v>
      </c>
      <c r="J289" s="61" t="s">
        <v>2619</v>
      </c>
      <c r="K289" s="61" t="s">
        <v>2620</v>
      </c>
      <c r="L289" s="61" t="s">
        <v>5335</v>
      </c>
      <c r="M289" s="61" t="s">
        <v>2621</v>
      </c>
      <c r="N289" s="61" t="s">
        <v>2917</v>
      </c>
      <c r="O289" s="61" t="s">
        <v>2489</v>
      </c>
      <c r="P289" s="85">
        <v>41023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1556</v>
      </c>
      <c r="F290" s="61" t="s">
        <v>1791</v>
      </c>
      <c r="G290" s="61" t="s">
        <v>118</v>
      </c>
      <c r="H290" s="86" t="s">
        <v>503</v>
      </c>
      <c r="I290" s="86" t="s">
        <v>503</v>
      </c>
      <c r="J290" s="61" t="s">
        <v>2622</v>
      </c>
      <c r="K290" s="61" t="s">
        <v>2623</v>
      </c>
      <c r="L290" s="61" t="s">
        <v>5336</v>
      </c>
      <c r="M290" s="86" t="s">
        <v>2624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2662</v>
      </c>
      <c r="C291" s="14">
        <v>41002</v>
      </c>
      <c r="D291" s="61">
        <v>41047</v>
      </c>
      <c r="E291" s="61" t="s">
        <v>1547</v>
      </c>
      <c r="F291" s="61" t="s">
        <v>1548</v>
      </c>
      <c r="G291" s="61" t="s">
        <v>118</v>
      </c>
      <c r="H291" s="61" t="s">
        <v>2747</v>
      </c>
      <c r="I291" s="61">
        <v>41012</v>
      </c>
      <c r="J291" s="61" t="s">
        <v>2625</v>
      </c>
      <c r="K291" s="61" t="s">
        <v>2626</v>
      </c>
      <c r="L291" s="61" t="s">
        <v>5123</v>
      </c>
      <c r="M291" s="61" t="s">
        <v>2627</v>
      </c>
      <c r="N291" s="61" t="s">
        <v>2748</v>
      </c>
      <c r="O291" s="61" t="s">
        <v>1639</v>
      </c>
      <c r="P291" s="85">
        <v>41012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2663</v>
      </c>
      <c r="C292" s="14">
        <v>41002</v>
      </c>
      <c r="D292" s="61">
        <v>41047</v>
      </c>
      <c r="E292" s="61" t="s">
        <v>1556</v>
      </c>
      <c r="F292" s="61" t="s">
        <v>1548</v>
      </c>
      <c r="G292" s="61" t="s">
        <v>118</v>
      </c>
      <c r="H292" s="86" t="s">
        <v>503</v>
      </c>
      <c r="I292" s="86" t="s">
        <v>503</v>
      </c>
      <c r="J292" s="61" t="s">
        <v>2628</v>
      </c>
      <c r="K292" s="61" t="s">
        <v>2629</v>
      </c>
      <c r="L292" s="61" t="s">
        <v>5337</v>
      </c>
      <c r="M292" s="86" t="s">
        <v>2630</v>
      </c>
      <c r="N292" s="86" t="s">
        <v>503</v>
      </c>
      <c r="O292" s="86" t="s">
        <v>503</v>
      </c>
      <c r="P292" s="14" t="s">
        <v>503</v>
      </c>
      <c r="Q292" s="86" t="s">
        <v>3617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2664</v>
      </c>
      <c r="C293" s="14">
        <v>41002</v>
      </c>
      <c r="D293" s="61">
        <v>41047</v>
      </c>
      <c r="E293" s="61" t="s">
        <v>1547</v>
      </c>
      <c r="F293" s="61" t="s">
        <v>1548</v>
      </c>
      <c r="G293" s="61" t="s">
        <v>118</v>
      </c>
      <c r="H293" s="61" t="s">
        <v>2861</v>
      </c>
      <c r="I293" s="61">
        <v>41019</v>
      </c>
      <c r="J293" s="61" t="s">
        <v>2631</v>
      </c>
      <c r="K293" s="61" t="s">
        <v>2632</v>
      </c>
      <c r="L293" s="61" t="s">
        <v>5338</v>
      </c>
      <c r="M293" s="61" t="s">
        <v>2633</v>
      </c>
      <c r="N293" s="61" t="s">
        <v>2918</v>
      </c>
      <c r="O293" s="61" t="s">
        <v>1585</v>
      </c>
      <c r="P293" s="85">
        <v>41025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2665</v>
      </c>
      <c r="C294" s="14">
        <v>41002</v>
      </c>
      <c r="D294" s="61">
        <v>41047</v>
      </c>
      <c r="E294" s="61" t="s">
        <v>1556</v>
      </c>
      <c r="F294" s="61" t="s">
        <v>1548</v>
      </c>
      <c r="G294" s="61" t="s">
        <v>118</v>
      </c>
      <c r="H294" s="86" t="s">
        <v>503</v>
      </c>
      <c r="I294" s="86" t="s">
        <v>503</v>
      </c>
      <c r="J294" s="61" t="s">
        <v>2634</v>
      </c>
      <c r="K294" s="61" t="s">
        <v>2635</v>
      </c>
      <c r="L294" s="61" t="s">
        <v>5339</v>
      </c>
      <c r="M294" s="86" t="s">
        <v>2636</v>
      </c>
      <c r="N294" s="86" t="s">
        <v>503</v>
      </c>
      <c r="O294" s="86" t="s">
        <v>503</v>
      </c>
      <c r="P294" s="14" t="s">
        <v>503</v>
      </c>
      <c r="Q294" s="86" t="s">
        <v>2919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2666</v>
      </c>
      <c r="C295" s="14">
        <v>41002</v>
      </c>
      <c r="D295" s="61">
        <v>41047</v>
      </c>
      <c r="E295" s="61" t="s">
        <v>1547</v>
      </c>
      <c r="F295" s="61" t="s">
        <v>1548</v>
      </c>
      <c r="G295" s="61" t="s">
        <v>118</v>
      </c>
      <c r="H295" s="61" t="s">
        <v>2754</v>
      </c>
      <c r="I295" s="61">
        <v>41022</v>
      </c>
      <c r="J295" s="61" t="s">
        <v>2637</v>
      </c>
      <c r="K295" s="61" t="s">
        <v>2638</v>
      </c>
      <c r="L295" s="61" t="s">
        <v>5340</v>
      </c>
      <c r="M295" s="61" t="s">
        <v>2639</v>
      </c>
      <c r="N295" s="61" t="s">
        <v>3048</v>
      </c>
      <c r="O295" s="61" t="s">
        <v>1565</v>
      </c>
      <c r="P295" s="85">
        <v>41023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2667</v>
      </c>
      <c r="C296" s="14">
        <v>41002</v>
      </c>
      <c r="D296" s="61">
        <v>41047</v>
      </c>
      <c r="E296" s="61" t="s">
        <v>1547</v>
      </c>
      <c r="F296" s="61" t="s">
        <v>1548</v>
      </c>
      <c r="G296" s="61" t="s">
        <v>2640</v>
      </c>
      <c r="H296" s="61" t="s">
        <v>3209</v>
      </c>
      <c r="I296" s="61">
        <v>41039</v>
      </c>
      <c r="J296" s="61" t="s">
        <v>2641</v>
      </c>
      <c r="K296" s="61" t="s">
        <v>3049</v>
      </c>
      <c r="L296" s="61" t="s">
        <v>5341</v>
      </c>
      <c r="M296" s="86" t="s">
        <v>2642</v>
      </c>
      <c r="N296" s="86" t="s">
        <v>3290</v>
      </c>
      <c r="O296" s="86" t="s">
        <v>1568</v>
      </c>
      <c r="P296" s="85">
        <v>41039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2668</v>
      </c>
      <c r="C297" s="14">
        <v>41002</v>
      </c>
      <c r="D297" s="61">
        <v>41047</v>
      </c>
      <c r="E297" s="61" t="s">
        <v>1547</v>
      </c>
      <c r="F297" s="61" t="s">
        <v>1548</v>
      </c>
      <c r="G297" s="61" t="s">
        <v>118</v>
      </c>
      <c r="H297" s="61" t="s">
        <v>2755</v>
      </c>
      <c r="I297" s="61">
        <v>41019</v>
      </c>
      <c r="J297" s="61" t="s">
        <v>2643</v>
      </c>
      <c r="K297" s="61" t="s">
        <v>2644</v>
      </c>
      <c r="L297" s="61" t="s">
        <v>5342</v>
      </c>
      <c r="M297" s="61" t="s">
        <v>2645</v>
      </c>
      <c r="N297" s="61" t="s">
        <v>2920</v>
      </c>
      <c r="O297" s="61" t="s">
        <v>1565</v>
      </c>
      <c r="P297" s="85">
        <v>41032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1547</v>
      </c>
      <c r="F298" s="61" t="s">
        <v>1548</v>
      </c>
      <c r="G298" s="61" t="s">
        <v>2683</v>
      </c>
      <c r="H298" s="61" t="s">
        <v>2756</v>
      </c>
      <c r="I298" s="61">
        <v>41015</v>
      </c>
      <c r="J298" s="61" t="s">
        <v>2684</v>
      </c>
      <c r="K298" s="61" t="s">
        <v>2685</v>
      </c>
      <c r="L298" s="61" t="s">
        <v>5343</v>
      </c>
      <c r="M298" s="86" t="s">
        <v>2686</v>
      </c>
      <c r="N298" s="86" t="s">
        <v>2762</v>
      </c>
      <c r="O298" s="61" t="s">
        <v>2757</v>
      </c>
      <c r="P298" s="85">
        <v>41015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1702</v>
      </c>
      <c r="F299" s="61" t="s">
        <v>1548</v>
      </c>
      <c r="G299" s="61" t="s">
        <v>2687</v>
      </c>
      <c r="H299" s="86" t="s">
        <v>503</v>
      </c>
      <c r="I299" s="86" t="s">
        <v>503</v>
      </c>
      <c r="J299" s="61" t="s">
        <v>2688</v>
      </c>
      <c r="K299" s="61" t="s">
        <v>2689</v>
      </c>
      <c r="L299" s="61" t="s">
        <v>5344</v>
      </c>
      <c r="M299" s="86" t="s">
        <v>2690</v>
      </c>
      <c r="N299" s="86" t="s">
        <v>503</v>
      </c>
      <c r="O299" s="86" t="s">
        <v>503</v>
      </c>
      <c r="P299" s="14" t="s">
        <v>503</v>
      </c>
      <c r="Q299" s="86" t="s">
        <v>4605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1556</v>
      </c>
      <c r="F300" s="61" t="s">
        <v>1548</v>
      </c>
      <c r="G300" s="61" t="s">
        <v>2691</v>
      </c>
      <c r="H300" s="86" t="s">
        <v>503</v>
      </c>
      <c r="I300" s="86" t="s">
        <v>503</v>
      </c>
      <c r="J300" s="61" t="s">
        <v>2692</v>
      </c>
      <c r="K300" s="61" t="s">
        <v>4665</v>
      </c>
      <c r="L300" s="61" t="s">
        <v>5345</v>
      </c>
      <c r="M300" s="86" t="s">
        <v>4666</v>
      </c>
      <c r="N300" s="86" t="s">
        <v>503</v>
      </c>
      <c r="O300" s="86" t="s">
        <v>503</v>
      </c>
      <c r="P300" s="14" t="s">
        <v>503</v>
      </c>
      <c r="Q300" s="86" t="s">
        <v>5604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1702</v>
      </c>
      <c r="F301" t="s">
        <v>1548</v>
      </c>
      <c r="G301" t="s">
        <v>2693</v>
      </c>
      <c r="H301" s="86" t="s">
        <v>503</v>
      </c>
      <c r="I301" s="86" t="s">
        <v>503</v>
      </c>
      <c r="J301" t="s">
        <v>2694</v>
      </c>
      <c r="K301" t="s">
        <v>4667</v>
      </c>
      <c r="L301" t="s">
        <v>5346</v>
      </c>
      <c r="M301" s="86" t="s">
        <v>2695</v>
      </c>
      <c r="N301" s="86" t="s">
        <v>503</v>
      </c>
      <c r="O301" s="86" t="s">
        <v>503</v>
      </c>
      <c r="P301" s="14" t="s">
        <v>503</v>
      </c>
      <c r="Q301" s="86" t="s">
        <v>4605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1547</v>
      </c>
      <c r="F302" t="s">
        <v>1548</v>
      </c>
      <c r="G302" t="s">
        <v>2696</v>
      </c>
      <c r="H302" s="61" t="s">
        <v>3081</v>
      </c>
      <c r="I302" s="61">
        <v>41026</v>
      </c>
      <c r="J302" t="s">
        <v>2697</v>
      </c>
      <c r="K302" t="s">
        <v>2698</v>
      </c>
      <c r="L302" t="s">
        <v>5347</v>
      </c>
      <c r="M302" s="61" t="s">
        <v>2699</v>
      </c>
      <c r="N302" s="61" t="s">
        <v>3162</v>
      </c>
      <c r="O302" s="61" t="s">
        <v>1639</v>
      </c>
      <c r="P302" s="85">
        <v>41026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1547</v>
      </c>
      <c r="F303" t="s">
        <v>1548</v>
      </c>
      <c r="G303" t="s">
        <v>2700</v>
      </c>
      <c r="H303" s="61" t="s">
        <v>2862</v>
      </c>
      <c r="I303" s="61">
        <v>41018</v>
      </c>
      <c r="J303" t="s">
        <v>2701</v>
      </c>
      <c r="K303" t="s">
        <v>2702</v>
      </c>
      <c r="L303" t="s">
        <v>5348</v>
      </c>
      <c r="M303" s="61" t="s">
        <v>2703</v>
      </c>
      <c r="N303" s="61" t="s">
        <v>2921</v>
      </c>
      <c r="O303" s="61" t="s">
        <v>2922</v>
      </c>
      <c r="P303" s="85">
        <v>41018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1547</v>
      </c>
      <c r="F304" t="s">
        <v>1548</v>
      </c>
      <c r="G304" t="s">
        <v>2700</v>
      </c>
      <c r="H304" s="61" t="s">
        <v>2758</v>
      </c>
      <c r="I304" s="61">
        <v>41017</v>
      </c>
      <c r="J304" t="s">
        <v>2701</v>
      </c>
      <c r="K304" t="s">
        <v>2704</v>
      </c>
      <c r="L304" t="s">
        <v>5348</v>
      </c>
      <c r="M304" s="61" t="s">
        <v>2703</v>
      </c>
      <c r="N304" s="61" t="s">
        <v>2863</v>
      </c>
      <c r="O304" s="61" t="s">
        <v>1971</v>
      </c>
      <c r="P304" s="85">
        <v>41017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1547</v>
      </c>
      <c r="F305" t="s">
        <v>1548</v>
      </c>
      <c r="G305" t="s">
        <v>2705</v>
      </c>
      <c r="H305" s="61" t="s">
        <v>2856</v>
      </c>
      <c r="I305" s="61">
        <v>41023</v>
      </c>
      <c r="J305" t="s">
        <v>2706</v>
      </c>
      <c r="K305" t="s">
        <v>2707</v>
      </c>
      <c r="L305" t="s">
        <v>5349</v>
      </c>
      <c r="M305" s="61" t="s">
        <v>2708</v>
      </c>
      <c r="N305" s="61" t="s">
        <v>3076</v>
      </c>
      <c r="O305" s="61" t="s">
        <v>1678</v>
      </c>
      <c r="P305" s="85">
        <v>41023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1702</v>
      </c>
      <c r="F306" t="s">
        <v>1548</v>
      </c>
      <c r="G306" t="s">
        <v>2723</v>
      </c>
      <c r="H306" s="86" t="s">
        <v>503</v>
      </c>
      <c r="I306" s="86" t="s">
        <v>503</v>
      </c>
      <c r="J306" t="s">
        <v>2731</v>
      </c>
      <c r="K306" t="s">
        <v>4668</v>
      </c>
      <c r="L306" t="s">
        <v>5350</v>
      </c>
      <c r="M306" s="86" t="s">
        <v>2732</v>
      </c>
      <c r="N306" s="86" t="s">
        <v>503</v>
      </c>
      <c r="O306" s="86" t="s">
        <v>503</v>
      </c>
      <c r="P306" s="14" t="s">
        <v>503</v>
      </c>
      <c r="Q306" s="86" t="s">
        <v>4605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1547</v>
      </c>
      <c r="F307" s="61" t="s">
        <v>1548</v>
      </c>
      <c r="G307" s="61" t="s">
        <v>2763</v>
      </c>
      <c r="H307" s="61" t="s">
        <v>3050</v>
      </c>
      <c r="I307" s="61">
        <v>41036</v>
      </c>
      <c r="J307" s="61" t="s">
        <v>2764</v>
      </c>
      <c r="K307" s="61" t="s">
        <v>2765</v>
      </c>
      <c r="L307" s="61" t="s">
        <v>5351</v>
      </c>
      <c r="M307" s="61" t="s">
        <v>2766</v>
      </c>
      <c r="N307" s="61" t="s">
        <v>3210</v>
      </c>
      <c r="O307" s="61" t="s">
        <v>2279</v>
      </c>
      <c r="P307" s="85">
        <v>41036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1702</v>
      </c>
      <c r="F308" s="61" t="s">
        <v>1548</v>
      </c>
      <c r="G308" s="61" t="s">
        <v>2767</v>
      </c>
      <c r="H308" s="86" t="s">
        <v>503</v>
      </c>
      <c r="I308" s="86" t="s">
        <v>503</v>
      </c>
      <c r="J308" s="61" t="s">
        <v>2768</v>
      </c>
      <c r="K308" s="61" t="s">
        <v>4669</v>
      </c>
      <c r="L308" s="61" t="s">
        <v>5352</v>
      </c>
      <c r="M308" s="86" t="s">
        <v>2770</v>
      </c>
      <c r="N308" s="86" t="s">
        <v>503</v>
      </c>
      <c r="O308" s="86" t="s">
        <v>503</v>
      </c>
      <c r="P308" s="14" t="s">
        <v>503</v>
      </c>
      <c r="Q308" s="86" t="s">
        <v>4605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41129</v>
      </c>
      <c r="E309" s="61" t="s">
        <v>1702</v>
      </c>
      <c r="F309" s="61" t="s">
        <v>1548</v>
      </c>
      <c r="G309" s="61" t="s">
        <v>5353</v>
      </c>
      <c r="H309" s="86" t="s">
        <v>503</v>
      </c>
      <c r="I309" s="86" t="s">
        <v>503</v>
      </c>
      <c r="J309" s="61" t="s">
        <v>2771</v>
      </c>
      <c r="K309" s="61" t="s">
        <v>5354</v>
      </c>
      <c r="L309" s="61" t="s">
        <v>5355</v>
      </c>
      <c r="M309" s="86" t="s">
        <v>2773</v>
      </c>
      <c r="N309" s="86" t="s">
        <v>503</v>
      </c>
      <c r="O309" s="86" t="s">
        <v>503</v>
      </c>
      <c r="P309" s="14" t="s">
        <v>503</v>
      </c>
      <c r="Q309" s="86" t="s">
        <v>5356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1702</v>
      </c>
      <c r="F310" s="61" t="s">
        <v>1548</v>
      </c>
      <c r="G310" s="61" t="s">
        <v>2774</v>
      </c>
      <c r="H310" s="86" t="s">
        <v>503</v>
      </c>
      <c r="I310" s="86" t="s">
        <v>503</v>
      </c>
      <c r="J310" s="61" t="s">
        <v>2775</v>
      </c>
      <c r="K310" s="61" t="s">
        <v>4670</v>
      </c>
      <c r="L310" s="61" t="s">
        <v>5357</v>
      </c>
      <c r="M310" s="86" t="s">
        <v>2777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1547</v>
      </c>
      <c r="F311" s="61" t="s">
        <v>1548</v>
      </c>
      <c r="G311" s="61" t="s">
        <v>2778</v>
      </c>
      <c r="H311" s="61" t="s">
        <v>3211</v>
      </c>
      <c r="I311" s="61">
        <v>41033</v>
      </c>
      <c r="J311" s="61" t="s">
        <v>2779</v>
      </c>
      <c r="K311" s="61" t="s">
        <v>2780</v>
      </c>
      <c r="L311" s="61" t="s">
        <v>5358</v>
      </c>
      <c r="M311" s="61" t="s">
        <v>2781</v>
      </c>
      <c r="N311" s="61" t="s">
        <v>3212</v>
      </c>
      <c r="O311" s="61" t="s">
        <v>1639</v>
      </c>
      <c r="P311" s="85">
        <v>41033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1547</v>
      </c>
      <c r="F312" s="61" t="s">
        <v>1548</v>
      </c>
      <c r="G312" s="61" t="s">
        <v>2782</v>
      </c>
      <c r="H312" s="61" t="s">
        <v>3142</v>
      </c>
      <c r="I312" s="61">
        <v>41031</v>
      </c>
      <c r="J312" s="61" t="s">
        <v>2783</v>
      </c>
      <c r="K312" s="61" t="s">
        <v>2784</v>
      </c>
      <c r="L312" s="61" t="s">
        <v>5359</v>
      </c>
      <c r="M312" s="61" t="s">
        <v>2785</v>
      </c>
      <c r="N312" s="61" t="s">
        <v>3181</v>
      </c>
      <c r="O312" s="61" t="s">
        <v>1971</v>
      </c>
      <c r="P312" s="85">
        <v>41031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1547</v>
      </c>
      <c r="F313" s="61" t="s">
        <v>1548</v>
      </c>
      <c r="G313" s="61" t="s">
        <v>2786</v>
      </c>
      <c r="H313" s="86" t="s">
        <v>3051</v>
      </c>
      <c r="I313" s="61">
        <v>41032</v>
      </c>
      <c r="J313" s="61" t="s">
        <v>2787</v>
      </c>
      <c r="K313" s="61" t="s">
        <v>2788</v>
      </c>
      <c r="L313" s="61" t="s">
        <v>5360</v>
      </c>
      <c r="M313" s="86" t="s">
        <v>2789</v>
      </c>
      <c r="N313" s="86" t="s">
        <v>3197</v>
      </c>
      <c r="O313" s="61" t="s">
        <v>2248</v>
      </c>
      <c r="P313" s="85">
        <v>41032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1702</v>
      </c>
      <c r="F314" s="61" t="s">
        <v>1548</v>
      </c>
      <c r="G314" s="61" t="s">
        <v>2790</v>
      </c>
      <c r="H314" s="86" t="s">
        <v>503</v>
      </c>
      <c r="I314" s="86" t="s">
        <v>503</v>
      </c>
      <c r="J314" s="61" t="s">
        <v>2791</v>
      </c>
      <c r="K314" s="61" t="s">
        <v>4671</v>
      </c>
      <c r="L314" s="61" t="s">
        <v>5361</v>
      </c>
      <c r="M314" s="86" t="s">
        <v>2793</v>
      </c>
      <c r="N314" s="86" t="s">
        <v>503</v>
      </c>
      <c r="O314" s="86" t="s">
        <v>503</v>
      </c>
      <c r="P314" s="14" t="s">
        <v>503</v>
      </c>
      <c r="Q314" s="86" t="s">
        <v>4605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1547</v>
      </c>
      <c r="F315" s="61" t="s">
        <v>1548</v>
      </c>
      <c r="G315" s="61" t="s">
        <v>2794</v>
      </c>
      <c r="H315" s="86" t="s">
        <v>3663</v>
      </c>
      <c r="I315" s="86">
        <v>41054</v>
      </c>
      <c r="J315" s="61" t="s">
        <v>2795</v>
      </c>
      <c r="K315" s="61" t="s">
        <v>3213</v>
      </c>
      <c r="L315" s="61" t="s">
        <v>5362</v>
      </c>
      <c r="M315" s="86" t="s">
        <v>2797</v>
      </c>
      <c r="N315" s="86" t="s">
        <v>3812</v>
      </c>
      <c r="O315" s="86" t="s">
        <v>1565</v>
      </c>
      <c r="P315" s="14">
        <v>41054</v>
      </c>
      <c r="Q315" s="86" t="s">
        <v>3618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1702</v>
      </c>
      <c r="F316" s="61" t="s">
        <v>1548</v>
      </c>
      <c r="G316" s="61" t="s">
        <v>2798</v>
      </c>
      <c r="H316" s="86" t="s">
        <v>503</v>
      </c>
      <c r="I316" s="86" t="s">
        <v>503</v>
      </c>
      <c r="J316" s="61" t="s">
        <v>2799</v>
      </c>
      <c r="K316" s="61" t="s">
        <v>4672</v>
      </c>
      <c r="L316" s="61" t="s">
        <v>5363</v>
      </c>
      <c r="M316" s="86" t="s">
        <v>2801</v>
      </c>
      <c r="N316" s="86" t="s">
        <v>503</v>
      </c>
      <c r="O316" s="86" t="s">
        <v>503</v>
      </c>
      <c r="P316" s="14" t="s">
        <v>503</v>
      </c>
      <c r="Q316" s="86" t="s">
        <v>4605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1702</v>
      </c>
      <c r="F317" t="s">
        <v>1548</v>
      </c>
      <c r="G317" t="s">
        <v>2829</v>
      </c>
      <c r="H317" s="86" t="s">
        <v>503</v>
      </c>
      <c r="I317" s="86" t="s">
        <v>503</v>
      </c>
      <c r="J317" t="s">
        <v>2830</v>
      </c>
      <c r="K317" t="s">
        <v>4673</v>
      </c>
      <c r="L317" t="s">
        <v>5364</v>
      </c>
      <c r="M317" s="86" t="s">
        <v>2832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1547</v>
      </c>
      <c r="F318" t="s">
        <v>1548</v>
      </c>
      <c r="G318" t="s">
        <v>2833</v>
      </c>
      <c r="H318" s="86" t="s">
        <v>3817</v>
      </c>
      <c r="I318" s="86">
        <v>41059</v>
      </c>
      <c r="J318" t="s">
        <v>2834</v>
      </c>
      <c r="K318" t="s">
        <v>2835</v>
      </c>
      <c r="L318" t="s">
        <v>5365</v>
      </c>
      <c r="M318" s="86" t="s">
        <v>2836</v>
      </c>
      <c r="N318" s="86" t="s">
        <v>3999</v>
      </c>
      <c r="O318" s="86" t="s">
        <v>4000</v>
      </c>
      <c r="P318" s="85">
        <v>41059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1547</v>
      </c>
      <c r="F319" t="s">
        <v>1548</v>
      </c>
      <c r="G319" t="s">
        <v>2837</v>
      </c>
      <c r="H319" s="61" t="s">
        <v>3182</v>
      </c>
      <c r="I319" s="61">
        <v>41053</v>
      </c>
      <c r="J319" t="s">
        <v>2838</v>
      </c>
      <c r="K319" t="s">
        <v>2839</v>
      </c>
      <c r="L319" t="s">
        <v>5366</v>
      </c>
      <c r="M319" s="86" t="s">
        <v>2840</v>
      </c>
      <c r="N319" s="86" t="s">
        <v>3724</v>
      </c>
      <c r="O319" s="86" t="s">
        <v>2761</v>
      </c>
      <c r="P319" s="85">
        <v>41053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1547</v>
      </c>
      <c r="F320" t="s">
        <v>1548</v>
      </c>
      <c r="G320" t="s">
        <v>2841</v>
      </c>
      <c r="H320" s="61" t="s">
        <v>3052</v>
      </c>
      <c r="I320" s="61">
        <v>41023</v>
      </c>
      <c r="J320" t="s">
        <v>2842</v>
      </c>
      <c r="K320" t="s">
        <v>2843</v>
      </c>
      <c r="L320" t="s">
        <v>5367</v>
      </c>
      <c r="M320" s="61" t="s">
        <v>2844</v>
      </c>
      <c r="N320" s="61" t="s">
        <v>3077</v>
      </c>
      <c r="O320" s="61" t="s">
        <v>3078</v>
      </c>
      <c r="P320" s="85">
        <v>41023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1547</v>
      </c>
      <c r="F321" t="s">
        <v>1548</v>
      </c>
      <c r="G321" t="s">
        <v>2865</v>
      </c>
      <c r="H321" s="86" t="s">
        <v>3082</v>
      </c>
      <c r="I321" s="61">
        <v>41032</v>
      </c>
      <c r="J321" t="s">
        <v>2866</v>
      </c>
      <c r="K321" t="s">
        <v>2867</v>
      </c>
      <c r="L321" t="s">
        <v>5368</v>
      </c>
      <c r="M321" s="86" t="s">
        <v>2868</v>
      </c>
      <c r="N321" s="86" t="s">
        <v>3198</v>
      </c>
      <c r="O321" s="61" t="s">
        <v>3199</v>
      </c>
      <c r="P321" s="85">
        <v>41032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1702</v>
      </c>
      <c r="F322" t="s">
        <v>1548</v>
      </c>
      <c r="G322" t="s">
        <v>2869</v>
      </c>
      <c r="H322" s="86" t="s">
        <v>503</v>
      </c>
      <c r="I322" s="86" t="s">
        <v>503</v>
      </c>
      <c r="J322" t="s">
        <v>2870</v>
      </c>
      <c r="K322" t="s">
        <v>4674</v>
      </c>
      <c r="L322" t="s">
        <v>5369</v>
      </c>
      <c r="M322" s="86" t="s">
        <v>2872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1702</v>
      </c>
      <c r="F323" t="s">
        <v>1548</v>
      </c>
      <c r="G323" t="s">
        <v>2873</v>
      </c>
      <c r="H323" s="86" t="s">
        <v>503</v>
      </c>
      <c r="I323" s="86" t="s">
        <v>503</v>
      </c>
      <c r="J323" t="s">
        <v>2874</v>
      </c>
      <c r="K323" t="s">
        <v>4675</v>
      </c>
      <c r="L323" t="s">
        <v>5370</v>
      </c>
      <c r="M323" s="86" t="s">
        <v>2876</v>
      </c>
      <c r="N323" s="86" t="s">
        <v>503</v>
      </c>
      <c r="O323" s="86" t="s">
        <v>503</v>
      </c>
      <c r="P323" s="14" t="s">
        <v>503</v>
      </c>
      <c r="Q323" s="86" t="s">
        <v>4605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1547</v>
      </c>
      <c r="F324" t="s">
        <v>1548</v>
      </c>
      <c r="G324" t="s">
        <v>2877</v>
      </c>
      <c r="H324" s="86" t="s">
        <v>3200</v>
      </c>
      <c r="I324" s="61">
        <v>41032</v>
      </c>
      <c r="J324" t="s">
        <v>2878</v>
      </c>
      <c r="K324" t="s">
        <v>2879</v>
      </c>
      <c r="L324" t="s">
        <v>5371</v>
      </c>
      <c r="M324" s="86" t="s">
        <v>2880</v>
      </c>
      <c r="N324" s="86" t="s">
        <v>3201</v>
      </c>
      <c r="O324" s="61" t="s">
        <v>1931</v>
      </c>
      <c r="P324" s="85">
        <v>41032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1702</v>
      </c>
      <c r="F325" t="s">
        <v>1548</v>
      </c>
      <c r="G325" t="s">
        <v>2881</v>
      </c>
      <c r="H325" s="86" t="s">
        <v>503</v>
      </c>
      <c r="I325" s="86" t="s">
        <v>503</v>
      </c>
      <c r="J325" t="s">
        <v>2882</v>
      </c>
      <c r="K325" t="s">
        <v>4676</v>
      </c>
      <c r="L325" t="s">
        <v>5372</v>
      </c>
      <c r="M325" s="86" t="s">
        <v>2884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1547</v>
      </c>
      <c r="F326" t="s">
        <v>1548</v>
      </c>
      <c r="G326" t="s">
        <v>2885</v>
      </c>
      <c r="H326" s="61" t="s">
        <v>3183</v>
      </c>
      <c r="I326" s="61">
        <v>41032</v>
      </c>
      <c r="J326" t="s">
        <v>2886</v>
      </c>
      <c r="K326" t="s">
        <v>2887</v>
      </c>
      <c r="L326" t="s">
        <v>5373</v>
      </c>
      <c r="M326" s="61" t="s">
        <v>2888</v>
      </c>
      <c r="N326" s="61" t="s">
        <v>3202</v>
      </c>
      <c r="O326" s="61" t="s">
        <v>1639</v>
      </c>
      <c r="P326" s="85">
        <v>41032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1547</v>
      </c>
      <c r="F327" t="s">
        <v>1548</v>
      </c>
      <c r="G327" t="s">
        <v>2889</v>
      </c>
      <c r="H327" s="86" t="s">
        <v>3143</v>
      </c>
      <c r="I327" s="61">
        <v>41031</v>
      </c>
      <c r="J327" t="s">
        <v>2890</v>
      </c>
      <c r="K327" t="s">
        <v>2891</v>
      </c>
      <c r="L327" t="s">
        <v>5374</v>
      </c>
      <c r="M327" s="86" t="s">
        <v>2892</v>
      </c>
      <c r="N327" s="86" t="s">
        <v>3184</v>
      </c>
      <c r="O327" s="61" t="s">
        <v>3185</v>
      </c>
      <c r="P327" s="14">
        <v>41031</v>
      </c>
      <c r="Q327" s="86" t="s">
        <v>3144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1702</v>
      </c>
      <c r="F328" t="s">
        <v>1548</v>
      </c>
      <c r="G328" t="s">
        <v>2893</v>
      </c>
      <c r="H328" s="86" t="s">
        <v>503</v>
      </c>
      <c r="I328" s="86" t="s">
        <v>503</v>
      </c>
      <c r="J328" t="s">
        <v>2894</v>
      </c>
      <c r="K328" t="s">
        <v>4677</v>
      </c>
      <c r="L328" t="s">
        <v>5375</v>
      </c>
      <c r="M328" s="86" t="s">
        <v>4678</v>
      </c>
      <c r="N328" s="86" t="s">
        <v>503</v>
      </c>
      <c r="O328" s="86" t="s">
        <v>503</v>
      </c>
      <c r="P328" s="14" t="s">
        <v>503</v>
      </c>
      <c r="Q328" s="86" t="s">
        <v>4605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1702</v>
      </c>
      <c r="F329" t="s">
        <v>1548</v>
      </c>
      <c r="G329" t="s">
        <v>2923</v>
      </c>
      <c r="H329" s="86" t="s">
        <v>503</v>
      </c>
      <c r="I329" s="86" t="s">
        <v>503</v>
      </c>
      <c r="J329" t="s">
        <v>2924</v>
      </c>
      <c r="K329" t="s">
        <v>2925</v>
      </c>
      <c r="L329" t="s">
        <v>5376</v>
      </c>
      <c r="M329" s="86" t="s">
        <v>2926</v>
      </c>
      <c r="N329" s="86" t="s">
        <v>503</v>
      </c>
      <c r="O329" s="86" t="s">
        <v>503</v>
      </c>
      <c r="P329" s="14" t="s">
        <v>503</v>
      </c>
      <c r="Q329" s="86" t="s">
        <v>4679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1702</v>
      </c>
      <c r="F330" t="s">
        <v>1548</v>
      </c>
      <c r="G330" t="s">
        <v>2927</v>
      </c>
      <c r="H330" s="86" t="s">
        <v>503</v>
      </c>
      <c r="I330" s="86" t="s">
        <v>503</v>
      </c>
      <c r="J330" t="s">
        <v>2928</v>
      </c>
      <c r="K330" t="s">
        <v>4842</v>
      </c>
      <c r="L330" t="s">
        <v>5377</v>
      </c>
      <c r="M330" s="86" t="s">
        <v>2930</v>
      </c>
      <c r="N330" s="86" t="s">
        <v>503</v>
      </c>
      <c r="O330" s="86" t="s">
        <v>503</v>
      </c>
      <c r="P330" s="14" t="s">
        <v>503</v>
      </c>
      <c r="Q330" s="86" t="s">
        <v>4843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1702</v>
      </c>
      <c r="F331" t="s">
        <v>1548</v>
      </c>
      <c r="G331" t="s">
        <v>2931</v>
      </c>
      <c r="H331" s="86" t="s">
        <v>503</v>
      </c>
      <c r="I331" s="86" t="s">
        <v>503</v>
      </c>
      <c r="J331" t="s">
        <v>2932</v>
      </c>
      <c r="K331" t="s">
        <v>4844</v>
      </c>
      <c r="L331" t="s">
        <v>5378</v>
      </c>
      <c r="M331" s="86" t="s">
        <v>2934</v>
      </c>
      <c r="N331" s="86" t="s">
        <v>503</v>
      </c>
      <c r="O331" s="86" t="s">
        <v>503</v>
      </c>
      <c r="P331" s="14" t="s">
        <v>503</v>
      </c>
      <c r="Q331" s="86" t="s">
        <v>4843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1547</v>
      </c>
      <c r="F332" t="s">
        <v>1548</v>
      </c>
      <c r="G332" t="s">
        <v>2935</v>
      </c>
      <c r="H332" s="61" t="s">
        <v>3186</v>
      </c>
      <c r="I332" s="61">
        <v>41033</v>
      </c>
      <c r="J332" t="s">
        <v>2936</v>
      </c>
      <c r="K332" t="s">
        <v>2937</v>
      </c>
      <c r="L332" t="s">
        <v>5379</v>
      </c>
      <c r="M332" s="61" t="s">
        <v>2938</v>
      </c>
      <c r="N332" s="61" t="s">
        <v>3214</v>
      </c>
      <c r="O332" s="61" t="s">
        <v>1568</v>
      </c>
      <c r="P332" s="85">
        <v>41036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1547</v>
      </c>
      <c r="F333" t="s">
        <v>1548</v>
      </c>
      <c r="G333" t="s">
        <v>2939</v>
      </c>
      <c r="H333" s="61" t="s">
        <v>3083</v>
      </c>
      <c r="I333" s="61">
        <v>41038</v>
      </c>
      <c r="J333" t="s">
        <v>2940</v>
      </c>
      <c r="K333" t="s">
        <v>2941</v>
      </c>
      <c r="L333" t="s">
        <v>5380</v>
      </c>
      <c r="M333" s="86" t="s">
        <v>2942</v>
      </c>
      <c r="N333" s="86" t="s">
        <v>3291</v>
      </c>
      <c r="O333" s="86" t="s">
        <v>3292</v>
      </c>
      <c r="P333" s="85">
        <v>41038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1547</v>
      </c>
      <c r="F334" t="s">
        <v>1548</v>
      </c>
      <c r="G334" t="s">
        <v>2939</v>
      </c>
      <c r="H334" s="61" t="s">
        <v>3084</v>
      </c>
      <c r="I334" s="61">
        <v>41040</v>
      </c>
      <c r="J334" t="s">
        <v>2943</v>
      </c>
      <c r="K334" t="s">
        <v>2944</v>
      </c>
      <c r="L334" t="s">
        <v>5381</v>
      </c>
      <c r="M334" s="86" t="s">
        <v>2945</v>
      </c>
      <c r="N334" s="86" t="s">
        <v>3301</v>
      </c>
      <c r="O334" s="86" t="s">
        <v>752</v>
      </c>
      <c r="P334" s="85">
        <v>41040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1613</v>
      </c>
      <c r="F335" t="s">
        <v>1548</v>
      </c>
      <c r="G335" t="s">
        <v>2939</v>
      </c>
      <c r="H335" s="61" t="s">
        <v>3187</v>
      </c>
      <c r="I335" s="61">
        <v>41030</v>
      </c>
      <c r="J335" t="s">
        <v>2946</v>
      </c>
      <c r="K335" t="s">
        <v>4845</v>
      </c>
      <c r="L335" t="s">
        <v>5382</v>
      </c>
      <c r="M335" s="86" t="s">
        <v>2945</v>
      </c>
      <c r="N335" s="86" t="s">
        <v>503</v>
      </c>
      <c r="O335" s="86" t="s">
        <v>503</v>
      </c>
      <c r="P335" s="14" t="s">
        <v>503</v>
      </c>
      <c r="Q335" s="86" t="s">
        <v>4834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1547</v>
      </c>
      <c r="F336" t="s">
        <v>1548</v>
      </c>
      <c r="G336" t="s">
        <v>2939</v>
      </c>
      <c r="H336" s="61" t="s">
        <v>3188</v>
      </c>
      <c r="I336" s="61">
        <v>41040</v>
      </c>
      <c r="J336" t="s">
        <v>2948</v>
      </c>
      <c r="K336" t="s">
        <v>2949</v>
      </c>
      <c r="L336" t="s">
        <v>5381</v>
      </c>
      <c r="M336" s="86" t="s">
        <v>2945</v>
      </c>
      <c r="N336" s="86" t="s">
        <v>3302</v>
      </c>
      <c r="O336" s="86" t="s">
        <v>2248</v>
      </c>
      <c r="P336" s="85">
        <v>41040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1547</v>
      </c>
      <c r="F337" t="s">
        <v>1548</v>
      </c>
      <c r="G337" t="s">
        <v>2939</v>
      </c>
      <c r="H337" s="61" t="s">
        <v>3189</v>
      </c>
      <c r="I337" s="61">
        <v>41039</v>
      </c>
      <c r="J337" t="s">
        <v>2950</v>
      </c>
      <c r="K337" t="s">
        <v>2951</v>
      </c>
      <c r="L337" t="s">
        <v>5381</v>
      </c>
      <c r="M337" s="86" t="s">
        <v>2945</v>
      </c>
      <c r="N337" s="86" t="s">
        <v>3293</v>
      </c>
      <c r="O337" s="86" t="s">
        <v>2279</v>
      </c>
      <c r="P337" s="85">
        <v>41039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1547</v>
      </c>
      <c r="F338" t="s">
        <v>1548</v>
      </c>
      <c r="G338" t="s">
        <v>2723</v>
      </c>
      <c r="H338" s="61" t="s">
        <v>3190</v>
      </c>
      <c r="I338" s="61">
        <v>41066</v>
      </c>
      <c r="J338" t="s">
        <v>2952</v>
      </c>
      <c r="K338" t="s">
        <v>2953</v>
      </c>
      <c r="L338" t="s">
        <v>5350</v>
      </c>
      <c r="M338" s="86" t="s">
        <v>2954</v>
      </c>
      <c r="N338" s="86" t="s">
        <v>4061</v>
      </c>
      <c r="O338" s="86" t="s">
        <v>2248</v>
      </c>
      <c r="P338" s="85">
        <v>41066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1547</v>
      </c>
      <c r="F339" t="s">
        <v>1548</v>
      </c>
      <c r="G339" t="s">
        <v>2723</v>
      </c>
      <c r="H339" s="86" t="s">
        <v>3216</v>
      </c>
      <c r="I339" s="61">
        <v>41060</v>
      </c>
      <c r="J339" t="s">
        <v>2955</v>
      </c>
      <c r="K339" t="s">
        <v>2956</v>
      </c>
      <c r="L339" t="s">
        <v>5350</v>
      </c>
      <c r="M339" s="86" t="s">
        <v>2957</v>
      </c>
      <c r="N339" s="86" t="s">
        <v>4007</v>
      </c>
      <c r="O339" s="86" t="s">
        <v>1565</v>
      </c>
      <c r="P339" s="85">
        <v>41060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1547</v>
      </c>
      <c r="F340" t="s">
        <v>1548</v>
      </c>
      <c r="G340" t="s">
        <v>2723</v>
      </c>
      <c r="H340" s="61" t="s">
        <v>3191</v>
      </c>
      <c r="I340" s="61">
        <v>41074</v>
      </c>
      <c r="J340" t="s">
        <v>2958</v>
      </c>
      <c r="K340" t="s">
        <v>2959</v>
      </c>
      <c r="L340" t="s">
        <v>5350</v>
      </c>
      <c r="M340" s="86" t="s">
        <v>2960</v>
      </c>
      <c r="N340" s="86" t="s">
        <v>4093</v>
      </c>
      <c r="O340" s="86" t="s">
        <v>2761</v>
      </c>
      <c r="P340" s="85">
        <v>41078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1547</v>
      </c>
      <c r="F341" t="s">
        <v>1548</v>
      </c>
      <c r="G341" t="s">
        <v>190</v>
      </c>
      <c r="H341" s="61" t="s">
        <v>3192</v>
      </c>
      <c r="I341" s="61">
        <v>41066</v>
      </c>
      <c r="J341" t="s">
        <v>2961</v>
      </c>
      <c r="K341" t="s">
        <v>2962</v>
      </c>
      <c r="L341" t="s">
        <v>5096</v>
      </c>
      <c r="M341" s="86" t="s">
        <v>2963</v>
      </c>
      <c r="N341" s="86" t="s">
        <v>4062</v>
      </c>
      <c r="O341" s="86" t="s">
        <v>2761</v>
      </c>
      <c r="P341" s="85">
        <v>41066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1547</v>
      </c>
      <c r="F342" t="s">
        <v>1548</v>
      </c>
      <c r="G342" t="s">
        <v>190</v>
      </c>
      <c r="H342" s="86" t="s">
        <v>4027</v>
      </c>
      <c r="I342" s="86">
        <v>41061</v>
      </c>
      <c r="J342" t="s">
        <v>2964</v>
      </c>
      <c r="K342" t="s">
        <v>2965</v>
      </c>
      <c r="L342" t="s">
        <v>5096</v>
      </c>
      <c r="M342" s="86" t="s">
        <v>2966</v>
      </c>
      <c r="N342" s="86" t="s">
        <v>4028</v>
      </c>
      <c r="O342" s="86" t="s">
        <v>1982</v>
      </c>
      <c r="P342" s="85">
        <v>41064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1547</v>
      </c>
      <c r="F343" t="s">
        <v>1548</v>
      </c>
      <c r="G343" t="s">
        <v>3053</v>
      </c>
      <c r="H343" s="86" t="s">
        <v>3224</v>
      </c>
      <c r="I343" s="86">
        <v>41039</v>
      </c>
      <c r="J343" t="s">
        <v>3054</v>
      </c>
      <c r="K343" t="s">
        <v>3055</v>
      </c>
      <c r="L343" t="s">
        <v>5383</v>
      </c>
      <c r="M343" s="86" t="s">
        <v>3056</v>
      </c>
      <c r="N343" s="86" t="s">
        <v>3303</v>
      </c>
      <c r="O343" s="86" t="s">
        <v>2761</v>
      </c>
      <c r="P343" s="85">
        <v>41040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1547</v>
      </c>
      <c r="F344" t="s">
        <v>1548</v>
      </c>
      <c r="G344" t="s">
        <v>3053</v>
      </c>
      <c r="H344" s="86" t="s">
        <v>3225</v>
      </c>
      <c r="I344" s="86">
        <v>41038</v>
      </c>
      <c r="J344" t="s">
        <v>3057</v>
      </c>
      <c r="K344" t="s">
        <v>3058</v>
      </c>
      <c r="L344" t="s">
        <v>5383</v>
      </c>
      <c r="M344" s="86" t="s">
        <v>3059</v>
      </c>
      <c r="N344" s="86" t="s">
        <v>3294</v>
      </c>
      <c r="O344" s="86" t="s">
        <v>2761</v>
      </c>
      <c r="P344" s="85">
        <v>41039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1547</v>
      </c>
      <c r="F345" t="s">
        <v>1548</v>
      </c>
      <c r="G345" t="s">
        <v>3060</v>
      </c>
      <c r="H345" s="86" t="s">
        <v>3304</v>
      </c>
      <c r="I345" s="86">
        <v>41045</v>
      </c>
      <c r="J345" t="s">
        <v>3061</v>
      </c>
      <c r="K345" t="s">
        <v>3062</v>
      </c>
      <c r="L345" t="s">
        <v>5384</v>
      </c>
      <c r="M345" s="86" t="s">
        <v>3063</v>
      </c>
      <c r="N345" s="86" t="s">
        <v>3488</v>
      </c>
      <c r="O345" s="86" t="s">
        <v>2761</v>
      </c>
      <c r="P345" s="85">
        <v>41046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1547</v>
      </c>
      <c r="F346" t="s">
        <v>1548</v>
      </c>
      <c r="G346" t="s">
        <v>3060</v>
      </c>
      <c r="H346" s="86" t="s">
        <v>4228</v>
      </c>
      <c r="I346" s="86">
        <v>41046</v>
      </c>
      <c r="J346" t="s">
        <v>3064</v>
      </c>
      <c r="K346" t="s">
        <v>3065</v>
      </c>
      <c r="L346" t="s">
        <v>5384</v>
      </c>
      <c r="M346" s="86" t="s">
        <v>3066</v>
      </c>
      <c r="N346" s="86" t="s">
        <v>3798</v>
      </c>
      <c r="O346" s="86" t="s">
        <v>2761</v>
      </c>
      <c r="P346" s="85">
        <v>41054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1547</v>
      </c>
      <c r="F347" t="s">
        <v>1548</v>
      </c>
      <c r="G347" t="s">
        <v>3085</v>
      </c>
      <c r="H347" s="61" t="s">
        <v>3203</v>
      </c>
      <c r="I347" s="61">
        <v>41038</v>
      </c>
      <c r="J347" t="s">
        <v>3086</v>
      </c>
      <c r="K347" t="s">
        <v>3087</v>
      </c>
      <c r="L347" t="s">
        <v>5385</v>
      </c>
      <c r="M347" s="86" t="s">
        <v>3088</v>
      </c>
      <c r="N347" s="86" t="s">
        <v>3295</v>
      </c>
      <c r="O347" s="86" t="s">
        <v>1639</v>
      </c>
      <c r="P347" s="85">
        <v>41038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1547</v>
      </c>
      <c r="F348" t="s">
        <v>1548</v>
      </c>
      <c r="G348" t="s">
        <v>3085</v>
      </c>
      <c r="H348" s="61" t="s">
        <v>3204</v>
      </c>
      <c r="I348" s="61">
        <v>41039</v>
      </c>
      <c r="J348" t="s">
        <v>3089</v>
      </c>
      <c r="K348" t="s">
        <v>3090</v>
      </c>
      <c r="L348" t="s">
        <v>5385</v>
      </c>
      <c r="M348" s="86" t="s">
        <v>3091</v>
      </c>
      <c r="N348" s="86" t="s">
        <v>3296</v>
      </c>
      <c r="O348" s="86" t="s">
        <v>3297</v>
      </c>
      <c r="P348" s="85">
        <v>41039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1547</v>
      </c>
      <c r="F349" t="s">
        <v>1548</v>
      </c>
      <c r="G349" t="s">
        <v>3092</v>
      </c>
      <c r="H349" s="61" t="s">
        <v>3205</v>
      </c>
      <c r="I349" s="61">
        <v>41039</v>
      </c>
      <c r="J349" t="s">
        <v>3093</v>
      </c>
      <c r="K349" t="s">
        <v>3094</v>
      </c>
      <c r="L349" t="s">
        <v>5386</v>
      </c>
      <c r="M349" s="86" t="s">
        <v>3095</v>
      </c>
      <c r="N349" s="86" t="s">
        <v>3305</v>
      </c>
      <c r="O349" s="86" t="s">
        <v>1965</v>
      </c>
      <c r="P349" s="85">
        <v>41040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1547</v>
      </c>
      <c r="F350" t="s">
        <v>1548</v>
      </c>
      <c r="G350" t="s">
        <v>3092</v>
      </c>
      <c r="H350" s="86" t="s">
        <v>3298</v>
      </c>
      <c r="I350" s="61">
        <v>41039</v>
      </c>
      <c r="J350" t="s">
        <v>3096</v>
      </c>
      <c r="K350" t="s">
        <v>3097</v>
      </c>
      <c r="L350" t="s">
        <v>5386</v>
      </c>
      <c r="M350" s="86" t="s">
        <v>3098</v>
      </c>
      <c r="N350" s="86" t="s">
        <v>3306</v>
      </c>
      <c r="O350" s="86" t="s">
        <v>2282</v>
      </c>
      <c r="P350" s="85">
        <v>41043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1547</v>
      </c>
      <c r="F351" t="s">
        <v>1548</v>
      </c>
      <c r="G351" t="s">
        <v>3099</v>
      </c>
      <c r="H351" s="86" t="s">
        <v>3307</v>
      </c>
      <c r="I351" s="86">
        <v>41043</v>
      </c>
      <c r="J351" t="s">
        <v>3100</v>
      </c>
      <c r="K351" t="s">
        <v>3101</v>
      </c>
      <c r="L351" t="s">
        <v>5387</v>
      </c>
      <c r="M351" s="86" t="s">
        <v>3102</v>
      </c>
      <c r="N351" s="86" t="s">
        <v>3335</v>
      </c>
      <c r="O351" s="86" t="s">
        <v>3336</v>
      </c>
      <c r="P351" s="85">
        <v>41043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1547</v>
      </c>
      <c r="F352" t="s">
        <v>1548</v>
      </c>
      <c r="G352" t="s">
        <v>3099</v>
      </c>
      <c r="H352" s="86" t="s">
        <v>3818</v>
      </c>
      <c r="I352" s="86">
        <v>41060</v>
      </c>
      <c r="J352" t="s">
        <v>3103</v>
      </c>
      <c r="K352" t="s">
        <v>3104</v>
      </c>
      <c r="L352" t="s">
        <v>5387</v>
      </c>
      <c r="M352" s="86" t="s">
        <v>3105</v>
      </c>
      <c r="N352" s="86" t="s">
        <v>4001</v>
      </c>
      <c r="O352" s="86" t="s">
        <v>2282</v>
      </c>
      <c r="P352" s="85">
        <v>41060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1547</v>
      </c>
      <c r="F353" t="s">
        <v>1548</v>
      </c>
      <c r="G353" t="s">
        <v>3085</v>
      </c>
      <c r="H353" s="61" t="s">
        <v>3206</v>
      </c>
      <c r="I353" s="61">
        <v>41040</v>
      </c>
      <c r="J353" t="s">
        <v>3106</v>
      </c>
      <c r="K353" t="s">
        <v>3107</v>
      </c>
      <c r="L353" t="s">
        <v>5385</v>
      </c>
      <c r="M353" s="86" t="s">
        <v>3108</v>
      </c>
      <c r="N353" s="86" t="s">
        <v>3308</v>
      </c>
      <c r="O353" s="86" t="s">
        <v>1565</v>
      </c>
      <c r="P353" s="85">
        <v>41040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1547</v>
      </c>
      <c r="F354" t="s">
        <v>1548</v>
      </c>
      <c r="G354" t="s">
        <v>3085</v>
      </c>
      <c r="H354" s="86" t="s">
        <v>3502</v>
      </c>
      <c r="I354" s="86">
        <v>41047</v>
      </c>
      <c r="J354" t="s">
        <v>3145</v>
      </c>
      <c r="K354" t="s">
        <v>3146</v>
      </c>
      <c r="L354" t="s">
        <v>5385</v>
      </c>
      <c r="M354" s="86" t="s">
        <v>3088</v>
      </c>
      <c r="N354" s="86" t="s">
        <v>3503</v>
      </c>
      <c r="O354" s="86" t="s">
        <v>1565</v>
      </c>
      <c r="P354" s="85">
        <v>41051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1547</v>
      </c>
      <c r="F355" t="s">
        <v>1548</v>
      </c>
      <c r="G355" t="s">
        <v>188</v>
      </c>
      <c r="H355" s="86" t="s">
        <v>3489</v>
      </c>
      <c r="I355" s="86">
        <v>41045</v>
      </c>
      <c r="J355" t="s">
        <v>3147</v>
      </c>
      <c r="K355" t="s">
        <v>3148</v>
      </c>
      <c r="L355" t="s">
        <v>5094</v>
      </c>
      <c r="M355" s="86" t="s">
        <v>3149</v>
      </c>
      <c r="N355" s="86" t="s">
        <v>3490</v>
      </c>
      <c r="O355" s="86" t="s">
        <v>1565</v>
      </c>
      <c r="P355" s="85">
        <v>41046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1547</v>
      </c>
      <c r="F356" t="s">
        <v>1548</v>
      </c>
      <c r="G356" t="s">
        <v>188</v>
      </c>
      <c r="H356" s="86" t="s">
        <v>3491</v>
      </c>
      <c r="I356" s="86">
        <v>41046</v>
      </c>
      <c r="J356" t="s">
        <v>3150</v>
      </c>
      <c r="K356" t="s">
        <v>3151</v>
      </c>
      <c r="L356" t="s">
        <v>5094</v>
      </c>
      <c r="M356" s="86" t="s">
        <v>3152</v>
      </c>
      <c r="N356" s="86" t="s">
        <v>3492</v>
      </c>
      <c r="O356" s="86" t="s">
        <v>1565</v>
      </c>
      <c r="P356" s="85">
        <v>41046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1547</v>
      </c>
      <c r="F357" t="s">
        <v>1548</v>
      </c>
      <c r="G357" t="s">
        <v>1877</v>
      </c>
      <c r="H357" s="86" t="s">
        <v>3813</v>
      </c>
      <c r="I357" s="86">
        <v>41057</v>
      </c>
      <c r="J357" t="s">
        <v>3153</v>
      </c>
      <c r="K357" t="s">
        <v>3154</v>
      </c>
      <c r="L357" t="s">
        <v>5153</v>
      </c>
      <c r="M357" s="86" t="s">
        <v>3155</v>
      </c>
      <c r="N357" s="86" t="s">
        <v>3814</v>
      </c>
      <c r="O357" s="86" t="s">
        <v>2248</v>
      </c>
      <c r="P357" s="85">
        <v>41058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1547</v>
      </c>
      <c r="F358" t="s">
        <v>1548</v>
      </c>
      <c r="G358" t="s">
        <v>3156</v>
      </c>
      <c r="H358" s="86" t="s">
        <v>3644</v>
      </c>
      <c r="I358" s="86">
        <v>41060</v>
      </c>
      <c r="J358" t="s">
        <v>3157</v>
      </c>
      <c r="K358" t="s">
        <v>3158</v>
      </c>
      <c r="L358" t="s">
        <v>5388</v>
      </c>
      <c r="M358" s="86" t="s">
        <v>3159</v>
      </c>
      <c r="N358" s="86" t="s">
        <v>4008</v>
      </c>
      <c r="O358" s="86" t="s">
        <v>2279</v>
      </c>
      <c r="P358" s="85">
        <v>41060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1547</v>
      </c>
      <c r="F359" t="s">
        <v>1548</v>
      </c>
      <c r="G359" t="s">
        <v>3156</v>
      </c>
      <c r="H359" s="86" t="s">
        <v>3504</v>
      </c>
      <c r="I359" s="86">
        <v>41060</v>
      </c>
      <c r="J359" t="s">
        <v>3160</v>
      </c>
      <c r="K359" t="s">
        <v>3161</v>
      </c>
      <c r="L359" t="s">
        <v>5388</v>
      </c>
      <c r="M359" s="86" t="s">
        <v>3159</v>
      </c>
      <c r="N359" s="86" t="s">
        <v>4009</v>
      </c>
      <c r="O359" s="86" t="s">
        <v>4000</v>
      </c>
      <c r="P359" s="85">
        <v>41061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1547</v>
      </c>
      <c r="F360" t="s">
        <v>1548</v>
      </c>
      <c r="G360" t="s">
        <v>3226</v>
      </c>
      <c r="H360" s="86" t="s">
        <v>4680</v>
      </c>
      <c r="I360" s="86">
        <v>41085</v>
      </c>
      <c r="J360" t="s">
        <v>3227</v>
      </c>
      <c r="K360" t="s">
        <v>3228</v>
      </c>
      <c r="L360" t="s">
        <v>5389</v>
      </c>
      <c r="M360" s="86" t="s">
        <v>3229</v>
      </c>
      <c r="N360" s="86" t="s">
        <v>4681</v>
      </c>
      <c r="O360" s="86" t="s">
        <v>4598</v>
      </c>
      <c r="P360" s="85">
        <v>41085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1547</v>
      </c>
      <c r="F361" t="s">
        <v>1548</v>
      </c>
      <c r="G361" t="s">
        <v>2133</v>
      </c>
      <c r="H361" s="86" t="s">
        <v>3493</v>
      </c>
      <c r="I361" s="86">
        <v>41082</v>
      </c>
      <c r="J361" t="s">
        <v>3230</v>
      </c>
      <c r="K361" t="s">
        <v>3231</v>
      </c>
      <c r="L361" t="s">
        <v>5256</v>
      </c>
      <c r="M361" s="86" t="s">
        <v>3232</v>
      </c>
      <c r="N361" s="86" t="s">
        <v>4682</v>
      </c>
      <c r="O361" s="86" t="s">
        <v>1965</v>
      </c>
      <c r="P361" s="85">
        <v>41082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41131</v>
      </c>
      <c r="E362" t="s">
        <v>1547</v>
      </c>
      <c r="F362" t="s">
        <v>1548</v>
      </c>
      <c r="G362" t="s">
        <v>3486</v>
      </c>
      <c r="H362" s="86" t="s">
        <v>3494</v>
      </c>
      <c r="I362" s="86">
        <v>41092</v>
      </c>
      <c r="J362" t="s">
        <v>3233</v>
      </c>
      <c r="K362" t="s">
        <v>3234</v>
      </c>
      <c r="L362" t="s">
        <v>5390</v>
      </c>
      <c r="M362" s="86" t="s">
        <v>3235</v>
      </c>
      <c r="N362" s="86" t="s">
        <v>5391</v>
      </c>
      <c r="O362" s="86" t="s">
        <v>2761</v>
      </c>
      <c r="P362" s="85">
        <v>41092</v>
      </c>
      <c r="Q362" s="86" t="s">
        <v>3309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1613</v>
      </c>
      <c r="F363" t="s">
        <v>1548</v>
      </c>
      <c r="G363" t="s">
        <v>3486</v>
      </c>
      <c r="H363" s="86" t="s">
        <v>3495</v>
      </c>
      <c r="I363" s="86">
        <v>41093</v>
      </c>
      <c r="J363" t="s">
        <v>3236</v>
      </c>
      <c r="K363" t="s">
        <v>3237</v>
      </c>
      <c r="L363" t="s">
        <v>5390</v>
      </c>
      <c r="M363" s="86" t="s">
        <v>3235</v>
      </c>
      <c r="N363" s="86" t="s">
        <v>5392</v>
      </c>
      <c r="O363" s="86" t="s">
        <v>5393</v>
      </c>
      <c r="P363" s="85" t="s">
        <v>503</v>
      </c>
      <c r="Q363" s="86" t="s">
        <v>503</v>
      </c>
    </row>
    <row r="364" spans="1:17" ht="18" customHeight="1">
      <c r="A364" t="s">
        <v>3496</v>
      </c>
      <c r="B364">
        <v>3449</v>
      </c>
      <c r="C364" s="14">
        <v>41037</v>
      </c>
      <c r="D364">
        <v>41082</v>
      </c>
      <c r="E364" t="s">
        <v>1556</v>
      </c>
      <c r="F364" t="s">
        <v>1548</v>
      </c>
      <c r="G364" t="s">
        <v>2133</v>
      </c>
      <c r="H364" s="86" t="s">
        <v>3497</v>
      </c>
      <c r="I364" s="86">
        <v>41057</v>
      </c>
      <c r="J364" t="s">
        <v>3238</v>
      </c>
      <c r="K364" t="s">
        <v>3239</v>
      </c>
      <c r="L364" t="s">
        <v>5256</v>
      </c>
      <c r="M364" s="86" t="s">
        <v>3240</v>
      </c>
      <c r="N364" s="86" t="s">
        <v>503</v>
      </c>
      <c r="O364" s="86" t="s">
        <v>503</v>
      </c>
      <c r="P364" s="85" t="s">
        <v>503</v>
      </c>
      <c r="Q364" s="86" t="s">
        <v>3310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1547</v>
      </c>
      <c r="F365" t="s">
        <v>1548</v>
      </c>
      <c r="G365" t="s">
        <v>2133</v>
      </c>
      <c r="H365" s="86" t="s">
        <v>3645</v>
      </c>
      <c r="I365" s="86">
        <v>41085</v>
      </c>
      <c r="J365" t="s">
        <v>3241</v>
      </c>
      <c r="K365" t="s">
        <v>3242</v>
      </c>
      <c r="L365" t="s">
        <v>5256</v>
      </c>
      <c r="M365" s="86" t="s">
        <v>3243</v>
      </c>
      <c r="N365" s="86" t="s">
        <v>4683</v>
      </c>
      <c r="O365" s="86" t="s">
        <v>2282</v>
      </c>
      <c r="P365" s="85">
        <v>41085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1547</v>
      </c>
      <c r="F366" t="s">
        <v>1548</v>
      </c>
      <c r="G366" t="s">
        <v>121</v>
      </c>
      <c r="H366" s="86" t="s">
        <v>3646</v>
      </c>
      <c r="I366" s="86">
        <v>41086</v>
      </c>
      <c r="J366" t="s">
        <v>3244</v>
      </c>
      <c r="K366" t="s">
        <v>3245</v>
      </c>
      <c r="L366" t="s">
        <v>5120</v>
      </c>
      <c r="M366" s="86" t="s">
        <v>3246</v>
      </c>
      <c r="N366" s="86" t="s">
        <v>4782</v>
      </c>
      <c r="O366" s="86" t="s">
        <v>4000</v>
      </c>
      <c r="P366" s="85">
        <v>41086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1547</v>
      </c>
      <c r="F367" t="s">
        <v>1548</v>
      </c>
      <c r="G367" t="s">
        <v>2133</v>
      </c>
      <c r="H367" s="86" t="s">
        <v>3647</v>
      </c>
      <c r="I367" s="86">
        <v>41094</v>
      </c>
      <c r="J367" t="s">
        <v>3247</v>
      </c>
      <c r="K367" t="s">
        <v>3248</v>
      </c>
      <c r="L367" t="s">
        <v>5256</v>
      </c>
      <c r="M367" s="86" t="s">
        <v>3249</v>
      </c>
      <c r="N367" s="86" t="s">
        <v>5394</v>
      </c>
      <c r="O367" s="86" t="s">
        <v>2489</v>
      </c>
      <c r="P367" s="85">
        <v>41095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1547</v>
      </c>
      <c r="F368" t="s">
        <v>1548</v>
      </c>
      <c r="G368" t="s">
        <v>2133</v>
      </c>
      <c r="H368" s="86" t="s">
        <v>3648</v>
      </c>
      <c r="I368" s="86">
        <v>41087</v>
      </c>
      <c r="J368" t="s">
        <v>3250</v>
      </c>
      <c r="K368" t="s">
        <v>3251</v>
      </c>
      <c r="L368" t="s">
        <v>5256</v>
      </c>
      <c r="M368" s="86" t="s">
        <v>3252</v>
      </c>
      <c r="N368" s="86" t="s">
        <v>4846</v>
      </c>
      <c r="O368" s="86" t="s">
        <v>2282</v>
      </c>
      <c r="P368" s="85">
        <v>41087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1547</v>
      </c>
      <c r="F369" t="s">
        <v>1548</v>
      </c>
      <c r="G369" t="s">
        <v>2133</v>
      </c>
      <c r="H369" s="86" t="s">
        <v>3649</v>
      </c>
      <c r="I369" s="86" t="s">
        <v>503</v>
      </c>
      <c r="J369" t="s">
        <v>3253</v>
      </c>
      <c r="K369" t="s">
        <v>3254</v>
      </c>
      <c r="L369" t="s">
        <v>5256</v>
      </c>
      <c r="M369" s="86" t="s">
        <v>3255</v>
      </c>
      <c r="N369" s="86" t="s">
        <v>4847</v>
      </c>
      <c r="O369" s="86" t="s">
        <v>3078</v>
      </c>
      <c r="P369" s="85">
        <v>41087</v>
      </c>
      <c r="Q369" s="86" t="s">
        <v>503</v>
      </c>
    </row>
    <row r="370" spans="1:17" ht="18" customHeight="1">
      <c r="A370" t="s">
        <v>3498</v>
      </c>
      <c r="B370">
        <v>3441</v>
      </c>
      <c r="C370" s="14">
        <v>41037</v>
      </c>
      <c r="D370">
        <v>41082</v>
      </c>
      <c r="E370" t="s">
        <v>1702</v>
      </c>
      <c r="F370" t="s">
        <v>1548</v>
      </c>
      <c r="G370" t="s">
        <v>2133</v>
      </c>
      <c r="H370" s="86" t="s">
        <v>503</v>
      </c>
      <c r="I370" s="86" t="s">
        <v>503</v>
      </c>
      <c r="J370" t="s">
        <v>3256</v>
      </c>
      <c r="K370" t="s">
        <v>3257</v>
      </c>
      <c r="L370" t="s">
        <v>5256</v>
      </c>
      <c r="M370" s="86" t="s">
        <v>3258</v>
      </c>
      <c r="N370" s="86" t="s">
        <v>503</v>
      </c>
      <c r="O370" s="86" t="s">
        <v>503</v>
      </c>
      <c r="P370" s="85" t="s">
        <v>503</v>
      </c>
      <c r="Q370" s="86" t="s">
        <v>3499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1613</v>
      </c>
      <c r="F371" t="s">
        <v>1548</v>
      </c>
      <c r="G371" t="s">
        <v>3259</v>
      </c>
      <c r="H371" s="86" t="s">
        <v>3650</v>
      </c>
      <c r="I371" s="86">
        <v>41096</v>
      </c>
      <c r="J371" t="s">
        <v>3260</v>
      </c>
      <c r="K371" t="s">
        <v>3261</v>
      </c>
      <c r="L371" t="s">
        <v>5395</v>
      </c>
      <c r="M371" s="86" t="s">
        <v>3500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1547</v>
      </c>
      <c r="F372" t="s">
        <v>1548</v>
      </c>
      <c r="G372" t="s">
        <v>1926</v>
      </c>
      <c r="H372" s="86" t="s">
        <v>3651</v>
      </c>
      <c r="I372" s="86">
        <v>41087</v>
      </c>
      <c r="J372" t="s">
        <v>3262</v>
      </c>
      <c r="K372" t="s">
        <v>3263</v>
      </c>
      <c r="L372" t="s">
        <v>5396</v>
      </c>
      <c r="M372" s="86" t="s">
        <v>3264</v>
      </c>
      <c r="N372" s="86" t="s">
        <v>4848</v>
      </c>
      <c r="O372" s="86" t="s">
        <v>2761</v>
      </c>
      <c r="P372" s="85">
        <v>41087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1547</v>
      </c>
      <c r="F373" t="s">
        <v>1548</v>
      </c>
      <c r="G373" t="s">
        <v>3226</v>
      </c>
      <c r="H373" s="86" t="s">
        <v>3652</v>
      </c>
      <c r="I373" s="86">
        <v>41082</v>
      </c>
      <c r="J373" t="s">
        <v>3265</v>
      </c>
      <c r="K373" t="s">
        <v>3266</v>
      </c>
      <c r="L373" t="s">
        <v>5389</v>
      </c>
      <c r="M373" s="86" t="s">
        <v>3267</v>
      </c>
      <c r="N373" s="86" t="s">
        <v>4684</v>
      </c>
      <c r="O373" s="86" t="s">
        <v>1639</v>
      </c>
      <c r="P373" s="85">
        <v>41082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1547</v>
      </c>
      <c r="F374" t="s">
        <v>1548</v>
      </c>
      <c r="G374" t="s">
        <v>3226</v>
      </c>
      <c r="H374" s="86" t="s">
        <v>3653</v>
      </c>
      <c r="I374" s="86">
        <v>41082</v>
      </c>
      <c r="J374" t="s">
        <v>3268</v>
      </c>
      <c r="K374" t="s">
        <v>3269</v>
      </c>
      <c r="L374" t="s">
        <v>5389</v>
      </c>
      <c r="M374" s="86" t="s">
        <v>3270</v>
      </c>
      <c r="N374" s="86" t="s">
        <v>4685</v>
      </c>
      <c r="O374" s="86" t="s">
        <v>1639</v>
      </c>
      <c r="P374" s="85">
        <v>41082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1547</v>
      </c>
      <c r="F375" t="s">
        <v>1548</v>
      </c>
      <c r="G375" t="s">
        <v>1926</v>
      </c>
      <c r="H375" s="86" t="s">
        <v>3654</v>
      </c>
      <c r="I375" s="86">
        <v>41095</v>
      </c>
      <c r="J375" t="s">
        <v>3271</v>
      </c>
      <c r="K375" t="s">
        <v>3272</v>
      </c>
      <c r="L375" t="s">
        <v>5396</v>
      </c>
      <c r="M375" s="86" t="s">
        <v>3273</v>
      </c>
      <c r="N375" s="86" t="s">
        <v>5605</v>
      </c>
      <c r="O375" s="86" t="s">
        <v>2282</v>
      </c>
      <c r="P375" s="85">
        <v>41095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1547</v>
      </c>
      <c r="F376" t="s">
        <v>1548</v>
      </c>
      <c r="G376" t="s">
        <v>1926</v>
      </c>
      <c r="H376" s="86" t="s">
        <v>3655</v>
      </c>
      <c r="I376" s="86">
        <v>41095</v>
      </c>
      <c r="J376" t="s">
        <v>3274</v>
      </c>
      <c r="K376" t="s">
        <v>3275</v>
      </c>
      <c r="L376" t="s">
        <v>5396</v>
      </c>
      <c r="M376" s="86" t="s">
        <v>3276</v>
      </c>
      <c r="N376" s="86" t="s">
        <v>5606</v>
      </c>
      <c r="O376" s="86" t="s">
        <v>2282</v>
      </c>
      <c r="P376" s="85">
        <v>41095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1613</v>
      </c>
      <c r="F377" t="s">
        <v>1548</v>
      </c>
      <c r="G377" t="s">
        <v>1926</v>
      </c>
      <c r="H377" s="86" t="s">
        <v>3505</v>
      </c>
      <c r="I377" s="86" t="s">
        <v>503</v>
      </c>
      <c r="J377" t="s">
        <v>3277</v>
      </c>
      <c r="K377" t="s">
        <v>3277</v>
      </c>
      <c r="L377" t="s">
        <v>5396</v>
      </c>
      <c r="M377" s="86" t="s">
        <v>3273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1547</v>
      </c>
      <c r="F378" t="s">
        <v>1548</v>
      </c>
      <c r="G378" t="s">
        <v>1926</v>
      </c>
      <c r="H378" s="86" t="s">
        <v>3506</v>
      </c>
      <c r="I378" s="86">
        <v>41088</v>
      </c>
      <c r="J378" t="s">
        <v>3311</v>
      </c>
      <c r="K378" t="s">
        <v>3312</v>
      </c>
      <c r="L378" t="s">
        <v>5396</v>
      </c>
      <c r="M378" s="86" t="s">
        <v>3313</v>
      </c>
      <c r="N378" s="86" t="s">
        <v>4908</v>
      </c>
      <c r="O378" s="86" t="s">
        <v>1982</v>
      </c>
      <c r="P378" s="85">
        <v>41089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1556</v>
      </c>
      <c r="F379" t="s">
        <v>1548</v>
      </c>
      <c r="G379" t="s">
        <v>1926</v>
      </c>
      <c r="H379" s="86" t="s">
        <v>503</v>
      </c>
      <c r="I379" s="86">
        <v>41056</v>
      </c>
      <c r="J379" t="s">
        <v>3314</v>
      </c>
      <c r="K379" t="s">
        <v>3315</v>
      </c>
      <c r="L379" t="s">
        <v>5396</v>
      </c>
      <c r="M379" s="86" t="s">
        <v>3316</v>
      </c>
      <c r="N379" s="86" t="s">
        <v>503</v>
      </c>
      <c r="O379" s="86" t="s">
        <v>503</v>
      </c>
      <c r="P379" s="85" t="s">
        <v>503</v>
      </c>
      <c r="Q379" s="86" t="s">
        <v>5607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1547</v>
      </c>
      <c r="F380" t="s">
        <v>1548</v>
      </c>
      <c r="G380" t="s">
        <v>1926</v>
      </c>
      <c r="H380" s="86" t="s">
        <v>3507</v>
      </c>
      <c r="I380" s="86">
        <v>41087</v>
      </c>
      <c r="J380" t="s">
        <v>3317</v>
      </c>
      <c r="K380" t="s">
        <v>3318</v>
      </c>
      <c r="L380" t="s">
        <v>5396</v>
      </c>
      <c r="M380" s="86" t="s">
        <v>3319</v>
      </c>
      <c r="N380" s="86" t="s">
        <v>4849</v>
      </c>
      <c r="O380" s="86" t="s">
        <v>4850</v>
      </c>
      <c r="P380" s="85">
        <v>41087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1547</v>
      </c>
      <c r="F381" t="s">
        <v>1548</v>
      </c>
      <c r="G381" t="s">
        <v>1926</v>
      </c>
      <c r="H381" s="86" t="s">
        <v>3508</v>
      </c>
      <c r="I381" s="86">
        <v>41081</v>
      </c>
      <c r="J381" t="s">
        <v>3320</v>
      </c>
      <c r="K381" t="s">
        <v>3321</v>
      </c>
      <c r="L381" t="s">
        <v>5396</v>
      </c>
      <c r="M381" s="86" t="s">
        <v>3322</v>
      </c>
      <c r="N381" s="86" t="s">
        <v>4686</v>
      </c>
      <c r="O381" s="86" t="s">
        <v>4687</v>
      </c>
      <c r="P381" s="85">
        <v>41082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1547</v>
      </c>
      <c r="F382" t="s">
        <v>1548</v>
      </c>
      <c r="G382" t="s">
        <v>1926</v>
      </c>
      <c r="H382" s="86" t="s">
        <v>3509</v>
      </c>
      <c r="I382" s="86">
        <v>41087</v>
      </c>
      <c r="J382" t="s">
        <v>3323</v>
      </c>
      <c r="K382" t="s">
        <v>3324</v>
      </c>
      <c r="L382" t="s">
        <v>5396</v>
      </c>
      <c r="M382" s="86" t="s">
        <v>3325</v>
      </c>
      <c r="N382" s="86" t="s">
        <v>4851</v>
      </c>
      <c r="O382" s="86" t="s">
        <v>1565</v>
      </c>
      <c r="P382" s="85">
        <v>41087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1547</v>
      </c>
      <c r="F383" t="s">
        <v>1548</v>
      </c>
      <c r="G383" t="s">
        <v>1926</v>
      </c>
      <c r="H383" s="86" t="s">
        <v>3656</v>
      </c>
      <c r="I383" s="86">
        <v>41089</v>
      </c>
      <c r="J383" t="s">
        <v>3326</v>
      </c>
      <c r="K383" t="s">
        <v>3327</v>
      </c>
      <c r="L383" t="s">
        <v>5396</v>
      </c>
      <c r="M383" s="86" t="s">
        <v>3328</v>
      </c>
      <c r="N383" s="86" t="s">
        <v>4909</v>
      </c>
      <c r="O383" s="86" t="s">
        <v>1565</v>
      </c>
      <c r="P383" s="85">
        <v>41089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41130</v>
      </c>
      <c r="E384" t="s">
        <v>1547</v>
      </c>
      <c r="F384" t="s">
        <v>1548</v>
      </c>
      <c r="G384" t="s">
        <v>1926</v>
      </c>
      <c r="H384" s="86" t="s">
        <v>4870</v>
      </c>
      <c r="I384" s="86">
        <v>41089</v>
      </c>
      <c r="J384" t="s">
        <v>3329</v>
      </c>
      <c r="K384" t="s">
        <v>3330</v>
      </c>
      <c r="L384" t="s">
        <v>5396</v>
      </c>
      <c r="M384" s="86" t="s">
        <v>3331</v>
      </c>
      <c r="N384" s="86" t="s">
        <v>4910</v>
      </c>
      <c r="O384" s="86" t="s">
        <v>1639</v>
      </c>
      <c r="P384" s="85">
        <v>41089</v>
      </c>
      <c r="Q384" s="86" t="s">
        <v>3337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1613</v>
      </c>
      <c r="F385" t="s">
        <v>1548</v>
      </c>
      <c r="G385" t="s">
        <v>1926</v>
      </c>
      <c r="H385" s="86" t="s">
        <v>3657</v>
      </c>
      <c r="I385" s="86">
        <v>41093</v>
      </c>
      <c r="J385" t="s">
        <v>3332</v>
      </c>
      <c r="K385" t="s">
        <v>3333</v>
      </c>
      <c r="L385" t="s">
        <v>5396</v>
      </c>
      <c r="M385" s="86" t="s">
        <v>3334</v>
      </c>
      <c r="N385" s="86" t="s">
        <v>5397</v>
      </c>
      <c r="O385" s="86" t="s">
        <v>1639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1547</v>
      </c>
      <c r="F386" t="s">
        <v>1791</v>
      </c>
      <c r="G386" t="s">
        <v>206</v>
      </c>
      <c r="H386" s="86" t="s">
        <v>4783</v>
      </c>
      <c r="I386" s="86">
        <v>41087</v>
      </c>
      <c r="J386" t="s">
        <v>3338</v>
      </c>
      <c r="K386" t="s">
        <v>3339</v>
      </c>
      <c r="L386" t="s">
        <v>5068</v>
      </c>
      <c r="M386" s="86" t="s">
        <v>3340</v>
      </c>
      <c r="N386" s="86" t="s">
        <v>4852</v>
      </c>
      <c r="O386" s="86" t="s">
        <v>4470</v>
      </c>
      <c r="P386" s="85">
        <v>41087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1556</v>
      </c>
      <c r="F387" t="s">
        <v>1548</v>
      </c>
      <c r="G387" t="s">
        <v>1385</v>
      </c>
      <c r="H387" s="86" t="s">
        <v>503</v>
      </c>
      <c r="I387" s="86" t="s">
        <v>503</v>
      </c>
      <c r="J387" t="s">
        <v>3341</v>
      </c>
      <c r="K387" t="s">
        <v>3342</v>
      </c>
      <c r="L387" t="s">
        <v>5216</v>
      </c>
      <c r="M387" s="86" t="s">
        <v>3343</v>
      </c>
      <c r="N387" s="86" t="s">
        <v>503</v>
      </c>
      <c r="O387" s="86" t="s">
        <v>503</v>
      </c>
      <c r="P387" s="85" t="s">
        <v>503</v>
      </c>
      <c r="Q387" s="86" t="s">
        <v>3640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1556</v>
      </c>
      <c r="F388" t="s">
        <v>1548</v>
      </c>
      <c r="G388" t="s">
        <v>1385</v>
      </c>
      <c r="H388" s="86" t="s">
        <v>503</v>
      </c>
      <c r="I388" s="86" t="s">
        <v>503</v>
      </c>
      <c r="J388" t="s">
        <v>3344</v>
      </c>
      <c r="K388" t="s">
        <v>3345</v>
      </c>
      <c r="L388" t="s">
        <v>5216</v>
      </c>
      <c r="M388" s="86" t="s">
        <v>3343</v>
      </c>
      <c r="N388" s="86" t="s">
        <v>503</v>
      </c>
      <c r="O388" s="86" t="s">
        <v>503</v>
      </c>
      <c r="P388" s="85" t="s">
        <v>503</v>
      </c>
      <c r="Q388" s="86" t="s">
        <v>3658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1556</v>
      </c>
      <c r="F389" t="s">
        <v>1548</v>
      </c>
      <c r="G389" t="s">
        <v>1385</v>
      </c>
      <c r="H389" s="86" t="s">
        <v>503</v>
      </c>
      <c r="I389" s="86" t="s">
        <v>503</v>
      </c>
      <c r="J389" t="s">
        <v>3346</v>
      </c>
      <c r="K389" t="s">
        <v>3347</v>
      </c>
      <c r="L389" t="s">
        <v>5216</v>
      </c>
      <c r="M389" s="86" t="s">
        <v>3343</v>
      </c>
      <c r="N389" s="86" t="s">
        <v>503</v>
      </c>
      <c r="O389" s="86" t="s">
        <v>503</v>
      </c>
      <c r="P389" s="85" t="s">
        <v>503</v>
      </c>
      <c r="Q389" s="86" t="s">
        <v>3641</v>
      </c>
    </row>
    <row r="390" spans="1:17" ht="18" customHeight="1">
      <c r="A390">
        <v>3513</v>
      </c>
      <c r="B390">
        <v>3513</v>
      </c>
      <c r="C390" s="14">
        <v>41044</v>
      </c>
      <c r="D390">
        <v>41126</v>
      </c>
      <c r="E390" t="s">
        <v>1702</v>
      </c>
      <c r="F390" t="s">
        <v>1548</v>
      </c>
      <c r="G390" t="s">
        <v>3348</v>
      </c>
      <c r="H390" s="86" t="s">
        <v>503</v>
      </c>
      <c r="I390" s="86" t="s">
        <v>503</v>
      </c>
      <c r="J390" t="s">
        <v>3349</v>
      </c>
      <c r="K390" t="s">
        <v>3350</v>
      </c>
      <c r="L390" t="s">
        <v>5398</v>
      </c>
      <c r="M390" s="86" t="s">
        <v>3351</v>
      </c>
      <c r="N390" s="86" t="s">
        <v>503</v>
      </c>
      <c r="O390" s="86" t="s">
        <v>503</v>
      </c>
      <c r="P390" s="85" t="s">
        <v>503</v>
      </c>
      <c r="Q390" s="86" t="s">
        <v>5399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1547</v>
      </c>
      <c r="F391" t="s">
        <v>1791</v>
      </c>
      <c r="G391" t="s">
        <v>2055</v>
      </c>
      <c r="H391" s="86" t="s">
        <v>4911</v>
      </c>
      <c r="I391" s="86">
        <v>41089</v>
      </c>
      <c r="J391" t="s">
        <v>3352</v>
      </c>
      <c r="K391" t="s">
        <v>3353</v>
      </c>
      <c r="L391" t="s">
        <v>5217</v>
      </c>
      <c r="M391" s="86" t="s">
        <v>3354</v>
      </c>
      <c r="N391" s="86" t="s">
        <v>4912</v>
      </c>
      <c r="O391" s="86" t="s">
        <v>4470</v>
      </c>
      <c r="P391" s="85">
        <v>41089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1547</v>
      </c>
      <c r="F392" t="s">
        <v>1791</v>
      </c>
      <c r="G392" t="s">
        <v>206</v>
      </c>
      <c r="H392" s="86" t="s">
        <v>4913</v>
      </c>
      <c r="I392" s="86">
        <v>41089</v>
      </c>
      <c r="J392" t="s">
        <v>3355</v>
      </c>
      <c r="K392" t="s">
        <v>3356</v>
      </c>
      <c r="L392" t="s">
        <v>5068</v>
      </c>
      <c r="M392" s="86" t="s">
        <v>3357</v>
      </c>
      <c r="N392" s="86" t="s">
        <v>503</v>
      </c>
      <c r="O392" s="86" t="s">
        <v>503</v>
      </c>
      <c r="P392" s="85">
        <v>41089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1547</v>
      </c>
      <c r="F393" t="s">
        <v>1791</v>
      </c>
      <c r="G393" t="s">
        <v>3358</v>
      </c>
      <c r="H393" s="86" t="s">
        <v>3786</v>
      </c>
      <c r="I393" s="86">
        <v>41053</v>
      </c>
      <c r="J393" t="s">
        <v>3359</v>
      </c>
      <c r="K393" t="s">
        <v>3360</v>
      </c>
      <c r="L393" t="s">
        <v>5400</v>
      </c>
      <c r="M393" s="86" t="s">
        <v>3361</v>
      </c>
      <c r="N393" s="86" t="s">
        <v>3787</v>
      </c>
      <c r="O393" s="86" t="s">
        <v>1821</v>
      </c>
      <c r="P393" s="85">
        <v>41053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1547</v>
      </c>
      <c r="F394" t="s">
        <v>1791</v>
      </c>
      <c r="G394" t="s">
        <v>3358</v>
      </c>
      <c r="H394" s="86" t="s">
        <v>4229</v>
      </c>
      <c r="I394" s="86">
        <v>41078</v>
      </c>
      <c r="J394" t="s">
        <v>3362</v>
      </c>
      <c r="K394" t="s">
        <v>3363</v>
      </c>
      <c r="L394" t="s">
        <v>5400</v>
      </c>
      <c r="M394" s="86" t="s">
        <v>3364</v>
      </c>
      <c r="N394" s="86" t="s">
        <v>4469</v>
      </c>
      <c r="O394" s="86" t="s">
        <v>4470</v>
      </c>
      <c r="P394" s="85">
        <v>41079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1547</v>
      </c>
      <c r="F395" t="s">
        <v>1791</v>
      </c>
      <c r="G395" t="s">
        <v>3358</v>
      </c>
      <c r="H395" s="86" t="s">
        <v>4230</v>
      </c>
      <c r="I395" s="86">
        <v>41078</v>
      </c>
      <c r="J395" t="s">
        <v>3365</v>
      </c>
      <c r="K395" t="s">
        <v>3366</v>
      </c>
      <c r="L395" t="s">
        <v>5400</v>
      </c>
      <c r="M395" s="86" t="s">
        <v>3367</v>
      </c>
      <c r="N395" s="86" t="s">
        <v>4231</v>
      </c>
      <c r="O395" s="86" t="s">
        <v>1821</v>
      </c>
      <c r="P395" s="85">
        <v>41079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1556</v>
      </c>
      <c r="F396" t="s">
        <v>1548</v>
      </c>
      <c r="G396" t="s">
        <v>3368</v>
      </c>
      <c r="H396" s="86" t="s">
        <v>503</v>
      </c>
      <c r="I396" s="86" t="s">
        <v>503</v>
      </c>
      <c r="J396" t="s">
        <v>3369</v>
      </c>
      <c r="K396" t="s">
        <v>3370</v>
      </c>
      <c r="L396" t="s">
        <v>5401</v>
      </c>
      <c r="M396" s="86" t="s">
        <v>3371</v>
      </c>
      <c r="N396" s="86" t="s">
        <v>503</v>
      </c>
      <c r="O396" s="86" t="s">
        <v>503</v>
      </c>
      <c r="P396" s="85" t="s">
        <v>503</v>
      </c>
      <c r="Q396" s="86" t="s">
        <v>2352</v>
      </c>
    </row>
    <row r="397" spans="1:17" ht="18" customHeight="1">
      <c r="A397">
        <v>3507</v>
      </c>
      <c r="B397">
        <v>3507</v>
      </c>
      <c r="C397" s="14">
        <v>41044</v>
      </c>
      <c r="D397">
        <v>41124</v>
      </c>
      <c r="E397" t="s">
        <v>1702</v>
      </c>
      <c r="F397" t="s">
        <v>1548</v>
      </c>
      <c r="G397" t="s">
        <v>2790</v>
      </c>
      <c r="H397" s="86" t="s">
        <v>503</v>
      </c>
      <c r="I397" s="86" t="s">
        <v>503</v>
      </c>
      <c r="J397" t="s">
        <v>3372</v>
      </c>
      <c r="K397" t="s">
        <v>2792</v>
      </c>
      <c r="L397" t="s">
        <v>5361</v>
      </c>
      <c r="M397" s="86" t="s">
        <v>2793</v>
      </c>
      <c r="N397" s="86" t="s">
        <v>503</v>
      </c>
      <c r="O397" s="86" t="s">
        <v>503</v>
      </c>
      <c r="P397" s="85" t="s">
        <v>503</v>
      </c>
      <c r="Q397" s="86" t="s">
        <v>5402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1547</v>
      </c>
      <c r="F398" t="s">
        <v>1548</v>
      </c>
      <c r="G398" t="s">
        <v>2055</v>
      </c>
      <c r="H398" s="86" t="s">
        <v>3664</v>
      </c>
      <c r="I398" s="86">
        <v>41051</v>
      </c>
      <c r="J398" t="s">
        <v>3373</v>
      </c>
      <c r="K398" t="s">
        <v>3374</v>
      </c>
      <c r="L398" t="s">
        <v>5217</v>
      </c>
      <c r="M398" s="86" t="s">
        <v>3354</v>
      </c>
      <c r="N398" s="86" t="s">
        <v>3669</v>
      </c>
      <c r="O398" s="86" t="s">
        <v>2322</v>
      </c>
      <c r="P398" s="85">
        <v>41053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1702</v>
      </c>
      <c r="F399" t="s">
        <v>1548</v>
      </c>
      <c r="G399" t="s">
        <v>2055</v>
      </c>
      <c r="H399" s="86" t="s">
        <v>503</v>
      </c>
      <c r="I399" s="86" t="s">
        <v>503</v>
      </c>
      <c r="J399" t="s">
        <v>3375</v>
      </c>
      <c r="K399" t="s">
        <v>3376</v>
      </c>
      <c r="L399" t="s">
        <v>5217</v>
      </c>
      <c r="M399" s="86" t="s">
        <v>3377</v>
      </c>
      <c r="N399" s="86" t="s">
        <v>503</v>
      </c>
      <c r="O399" s="86" t="s">
        <v>503</v>
      </c>
      <c r="P399" s="85" t="s">
        <v>503</v>
      </c>
      <c r="Q399" s="86" t="s">
        <v>4688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1556</v>
      </c>
      <c r="F400" t="s">
        <v>1548</v>
      </c>
      <c r="G400" t="s">
        <v>3368</v>
      </c>
      <c r="H400" s="86" t="s">
        <v>503</v>
      </c>
      <c r="I400" s="86" t="s">
        <v>503</v>
      </c>
      <c r="J400" t="s">
        <v>3378</v>
      </c>
      <c r="K400" t="s">
        <v>3501</v>
      </c>
      <c r="L400" t="s">
        <v>5403</v>
      </c>
      <c r="M400" s="86" t="s">
        <v>3379</v>
      </c>
      <c r="N400" s="86" t="s">
        <v>503</v>
      </c>
      <c r="O400" s="86" t="s">
        <v>503</v>
      </c>
      <c r="P400" s="85" t="s">
        <v>503</v>
      </c>
      <c r="Q400" s="86" t="s">
        <v>2352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1556</v>
      </c>
      <c r="F401" t="s">
        <v>1548</v>
      </c>
      <c r="G401" t="s">
        <v>3368</v>
      </c>
      <c r="H401" s="86" t="s">
        <v>503</v>
      </c>
      <c r="I401" s="86" t="s">
        <v>503</v>
      </c>
      <c r="J401" t="s">
        <v>3380</v>
      </c>
      <c r="K401" t="s">
        <v>3381</v>
      </c>
      <c r="L401" t="s">
        <v>5404</v>
      </c>
      <c r="M401" s="86" t="s">
        <v>3382</v>
      </c>
      <c r="N401" s="86" t="s">
        <v>503</v>
      </c>
      <c r="O401" s="86" t="s">
        <v>503</v>
      </c>
      <c r="P401" s="85" t="s">
        <v>503</v>
      </c>
      <c r="Q401" s="86" t="s">
        <v>3659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1547</v>
      </c>
      <c r="F402" t="s">
        <v>1548</v>
      </c>
      <c r="G402" t="s">
        <v>3099</v>
      </c>
      <c r="H402" s="86" t="s">
        <v>3799</v>
      </c>
      <c r="I402" s="86">
        <v>41059</v>
      </c>
      <c r="J402" t="s">
        <v>3383</v>
      </c>
      <c r="K402" t="s">
        <v>3384</v>
      </c>
      <c r="L402" t="s">
        <v>5387</v>
      </c>
      <c r="M402" s="86" t="s">
        <v>3385</v>
      </c>
      <c r="N402" s="86" t="s">
        <v>4010</v>
      </c>
      <c r="O402" s="86" t="s">
        <v>2489</v>
      </c>
      <c r="P402" s="85">
        <v>41060</v>
      </c>
      <c r="Q402" s="86" t="s">
        <v>3659</v>
      </c>
    </row>
    <row r="403" spans="1:17" ht="18" customHeight="1">
      <c r="A403">
        <v>3515</v>
      </c>
      <c r="B403">
        <v>3515</v>
      </c>
      <c r="C403" s="14">
        <v>41044</v>
      </c>
      <c r="D403">
        <v>41094</v>
      </c>
      <c r="E403" t="s">
        <v>1702</v>
      </c>
      <c r="F403" t="s">
        <v>1548</v>
      </c>
      <c r="G403" t="s">
        <v>3099</v>
      </c>
      <c r="H403" s="86" t="s">
        <v>503</v>
      </c>
      <c r="I403" s="86" t="s">
        <v>503</v>
      </c>
      <c r="J403" t="s">
        <v>3386</v>
      </c>
      <c r="K403" t="s">
        <v>3387</v>
      </c>
      <c r="L403" t="s">
        <v>5387</v>
      </c>
      <c r="M403" s="86" t="s">
        <v>5405</v>
      </c>
      <c r="N403" s="86" t="s">
        <v>503</v>
      </c>
      <c r="O403" s="86" t="s">
        <v>503</v>
      </c>
      <c r="P403" s="85" t="s">
        <v>503</v>
      </c>
      <c r="Q403" s="86" t="s">
        <v>5402</v>
      </c>
    </row>
    <row r="404" spans="1:17" ht="18" customHeight="1">
      <c r="A404">
        <v>3514</v>
      </c>
      <c r="B404">
        <v>3514</v>
      </c>
      <c r="C404" s="14">
        <v>41044</v>
      </c>
      <c r="D404">
        <v>41126</v>
      </c>
      <c r="E404" t="s">
        <v>1702</v>
      </c>
      <c r="F404" t="s">
        <v>1548</v>
      </c>
      <c r="G404" t="s">
        <v>3348</v>
      </c>
      <c r="H404" s="86" t="s">
        <v>503</v>
      </c>
      <c r="I404" s="86" t="s">
        <v>503</v>
      </c>
      <c r="J404" t="s">
        <v>3388</v>
      </c>
      <c r="K404" t="s">
        <v>3389</v>
      </c>
      <c r="L404" t="s">
        <v>5398</v>
      </c>
      <c r="M404" s="86" t="s">
        <v>3390</v>
      </c>
      <c r="N404" s="86" t="s">
        <v>503</v>
      </c>
      <c r="O404" s="86" t="s">
        <v>503</v>
      </c>
      <c r="P404" s="85" t="s">
        <v>503</v>
      </c>
      <c r="Q404" s="86" t="s">
        <v>5406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1556</v>
      </c>
      <c r="F405" t="s">
        <v>1548</v>
      </c>
      <c r="G405" t="s">
        <v>1385</v>
      </c>
      <c r="H405" s="86" t="s">
        <v>503</v>
      </c>
      <c r="I405" s="86" t="s">
        <v>503</v>
      </c>
      <c r="J405" t="s">
        <v>3391</v>
      </c>
      <c r="K405" t="s">
        <v>3392</v>
      </c>
      <c r="L405" t="s">
        <v>5216</v>
      </c>
      <c r="M405" s="86" t="s">
        <v>3343</v>
      </c>
      <c r="N405" s="86" t="s">
        <v>503</v>
      </c>
      <c r="O405" s="86" t="s">
        <v>503</v>
      </c>
      <c r="P405" s="85" t="s">
        <v>503</v>
      </c>
      <c r="Q405" s="86" t="s">
        <v>3660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1556</v>
      </c>
      <c r="F406" t="s">
        <v>1548</v>
      </c>
      <c r="G406" t="s">
        <v>3393</v>
      </c>
      <c r="H406" s="86" t="s">
        <v>503</v>
      </c>
      <c r="I406" s="86" t="s">
        <v>503</v>
      </c>
      <c r="J406" t="s">
        <v>3394</v>
      </c>
      <c r="K406" t="s">
        <v>3395</v>
      </c>
      <c r="L406" t="s">
        <v>5407</v>
      </c>
      <c r="M406" s="86" t="s">
        <v>3396</v>
      </c>
      <c r="N406" s="86" t="s">
        <v>503</v>
      </c>
      <c r="O406" s="86" t="s">
        <v>503</v>
      </c>
      <c r="P406" s="85" t="s">
        <v>503</v>
      </c>
      <c r="Q406" s="86" t="s">
        <v>2352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1547</v>
      </c>
      <c r="F407" t="s">
        <v>1548</v>
      </c>
      <c r="G407" t="s">
        <v>3393</v>
      </c>
      <c r="H407" s="86" t="s">
        <v>3665</v>
      </c>
      <c r="I407" s="86">
        <v>41052</v>
      </c>
      <c r="J407" t="s">
        <v>3397</v>
      </c>
      <c r="K407" t="s">
        <v>3398</v>
      </c>
      <c r="L407" t="s">
        <v>5407</v>
      </c>
      <c r="M407" s="86" t="s">
        <v>3399</v>
      </c>
      <c r="N407" s="86" t="s">
        <v>3788</v>
      </c>
      <c r="O407" s="86" t="s">
        <v>3789</v>
      </c>
      <c r="P407" s="85">
        <v>41054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1556</v>
      </c>
      <c r="F408" t="s">
        <v>1548</v>
      </c>
      <c r="G408" t="s">
        <v>3393</v>
      </c>
      <c r="H408" s="86" t="s">
        <v>503</v>
      </c>
      <c r="I408" s="86" t="s">
        <v>503</v>
      </c>
      <c r="J408" t="s">
        <v>3400</v>
      </c>
      <c r="K408" t="s">
        <v>3401</v>
      </c>
      <c r="L408" t="s">
        <v>5407</v>
      </c>
      <c r="M408" s="86" t="s">
        <v>3402</v>
      </c>
      <c r="N408" s="86" t="s">
        <v>503</v>
      </c>
      <c r="O408" s="86" t="s">
        <v>503</v>
      </c>
      <c r="P408" s="85" t="s">
        <v>503</v>
      </c>
      <c r="Q408" s="86" t="s">
        <v>3658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1547</v>
      </c>
      <c r="F409" t="s">
        <v>1548</v>
      </c>
      <c r="G409" t="s">
        <v>3393</v>
      </c>
      <c r="H409" s="86" t="s">
        <v>3666</v>
      </c>
      <c r="I409" s="86">
        <v>41057</v>
      </c>
      <c r="J409" t="s">
        <v>3403</v>
      </c>
      <c r="K409" t="s">
        <v>3404</v>
      </c>
      <c r="L409" t="s">
        <v>5407</v>
      </c>
      <c r="M409" s="86" t="s">
        <v>3405</v>
      </c>
      <c r="N409" s="86" t="s">
        <v>3819</v>
      </c>
      <c r="O409" s="86" t="s">
        <v>2922</v>
      </c>
      <c r="P409" s="85">
        <v>41057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1547</v>
      </c>
      <c r="F410" t="s">
        <v>1548</v>
      </c>
      <c r="G410" t="s">
        <v>3393</v>
      </c>
      <c r="H410" s="86" t="s">
        <v>3667</v>
      </c>
      <c r="I410" s="86">
        <v>41059</v>
      </c>
      <c r="J410" t="s">
        <v>3406</v>
      </c>
      <c r="K410" t="s">
        <v>3407</v>
      </c>
      <c r="L410" t="s">
        <v>5407</v>
      </c>
      <c r="M410" s="86" t="s">
        <v>3408</v>
      </c>
      <c r="N410" s="86" t="s">
        <v>4011</v>
      </c>
      <c r="O410" s="86" t="s">
        <v>2922</v>
      </c>
      <c r="P410" s="85">
        <v>41060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1547</v>
      </c>
      <c r="F411" t="s">
        <v>1548</v>
      </c>
      <c r="G411" t="s">
        <v>2528</v>
      </c>
      <c r="H411" s="86" t="s">
        <v>3668</v>
      </c>
      <c r="I411" s="86">
        <v>41057</v>
      </c>
      <c r="J411" t="s">
        <v>3409</v>
      </c>
      <c r="K411" t="s">
        <v>3410</v>
      </c>
      <c r="L411" t="s">
        <v>5315</v>
      </c>
      <c r="M411" s="86" t="s">
        <v>3411</v>
      </c>
      <c r="N411" s="86" t="s">
        <v>3815</v>
      </c>
      <c r="O411" s="86" t="s">
        <v>2489</v>
      </c>
      <c r="P411" s="85">
        <v>41057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1547</v>
      </c>
      <c r="F412" t="s">
        <v>1791</v>
      </c>
      <c r="G412" t="s">
        <v>3412</v>
      </c>
      <c r="H412" s="86" t="s">
        <v>4784</v>
      </c>
      <c r="I412" s="86">
        <v>41086</v>
      </c>
      <c r="J412" t="s">
        <v>3413</v>
      </c>
      <c r="K412" t="s">
        <v>3414</v>
      </c>
      <c r="L412" t="s">
        <v>5408</v>
      </c>
      <c r="M412" s="86" t="s">
        <v>3415</v>
      </c>
      <c r="N412" s="86" t="s">
        <v>4785</v>
      </c>
      <c r="O412" s="86" t="s">
        <v>1821</v>
      </c>
      <c r="P412" s="85">
        <v>41087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1547</v>
      </c>
      <c r="F413" t="s">
        <v>1791</v>
      </c>
      <c r="G413" t="s">
        <v>3412</v>
      </c>
      <c r="H413" s="86" t="s">
        <v>4786</v>
      </c>
      <c r="I413" s="86">
        <v>41086</v>
      </c>
      <c r="J413" t="s">
        <v>3416</v>
      </c>
      <c r="K413" t="s">
        <v>3417</v>
      </c>
      <c r="L413" t="s">
        <v>5408</v>
      </c>
      <c r="M413" s="86" t="s">
        <v>3415</v>
      </c>
      <c r="N413" s="86" t="s">
        <v>4853</v>
      </c>
      <c r="O413" s="86" t="s">
        <v>4854</v>
      </c>
      <c r="P413" s="85">
        <v>41087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41091</v>
      </c>
      <c r="E414" t="s">
        <v>1613</v>
      </c>
      <c r="F414" t="s">
        <v>1791</v>
      </c>
      <c r="G414" t="s">
        <v>1018</v>
      </c>
      <c r="H414" s="86" t="s">
        <v>5409</v>
      </c>
      <c r="I414" s="86">
        <v>41094</v>
      </c>
      <c r="J414" t="s">
        <v>4792</v>
      </c>
      <c r="K414" t="s">
        <v>4793</v>
      </c>
      <c r="L414" t="s">
        <v>5208</v>
      </c>
      <c r="M414" s="86" t="s">
        <v>5410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1547</v>
      </c>
      <c r="F415" t="s">
        <v>1791</v>
      </c>
      <c r="G415" t="s">
        <v>206</v>
      </c>
      <c r="H415" s="86" t="s">
        <v>4787</v>
      </c>
      <c r="I415" s="86">
        <v>41087</v>
      </c>
      <c r="J415" t="s">
        <v>3418</v>
      </c>
      <c r="K415" t="s">
        <v>3419</v>
      </c>
      <c r="L415" t="s">
        <v>5068</v>
      </c>
      <c r="M415" s="86" t="s">
        <v>4689</v>
      </c>
      <c r="N415" s="86" t="s">
        <v>4855</v>
      </c>
      <c r="O415" s="86" t="s">
        <v>1821</v>
      </c>
      <c r="P415" s="85">
        <v>41087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1547</v>
      </c>
      <c r="F416" t="s">
        <v>1548</v>
      </c>
      <c r="G416" t="s">
        <v>1926</v>
      </c>
      <c r="H416" s="86" t="s">
        <v>5411</v>
      </c>
      <c r="I416" s="86">
        <v>41094</v>
      </c>
      <c r="J416" t="s">
        <v>3420</v>
      </c>
      <c r="K416" t="s">
        <v>3421</v>
      </c>
      <c r="L416" t="s">
        <v>5396</v>
      </c>
      <c r="M416" s="86" t="s">
        <v>3422</v>
      </c>
      <c r="N416" s="86" t="s">
        <v>5412</v>
      </c>
      <c r="O416" s="86" t="s">
        <v>1639</v>
      </c>
      <c r="P416" s="85">
        <v>41094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1547</v>
      </c>
      <c r="F417" t="s">
        <v>1548</v>
      </c>
      <c r="G417" t="s">
        <v>3445</v>
      </c>
      <c r="H417" s="86" t="s">
        <v>5413</v>
      </c>
      <c r="I417" s="86">
        <v>41095</v>
      </c>
      <c r="J417" t="s">
        <v>3446</v>
      </c>
      <c r="K417" t="s">
        <v>3447</v>
      </c>
      <c r="L417" t="s">
        <v>5414</v>
      </c>
      <c r="M417" s="86" t="s">
        <v>3448</v>
      </c>
      <c r="N417" s="86" t="s">
        <v>5608</v>
      </c>
      <c r="O417" s="86" t="s">
        <v>4687</v>
      </c>
      <c r="P417" s="85">
        <v>41095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1556</v>
      </c>
      <c r="F418" t="s">
        <v>1548</v>
      </c>
      <c r="G418" t="s">
        <v>1385</v>
      </c>
      <c r="H418" s="86" t="s">
        <v>503</v>
      </c>
      <c r="I418" s="86" t="s">
        <v>503</v>
      </c>
      <c r="J418" t="s">
        <v>3449</v>
      </c>
      <c r="K418" t="s">
        <v>3450</v>
      </c>
      <c r="L418" t="s">
        <v>5216</v>
      </c>
      <c r="M418" s="86" t="s">
        <v>3343</v>
      </c>
      <c r="N418" s="86" t="s">
        <v>503</v>
      </c>
      <c r="O418" s="86" t="s">
        <v>503</v>
      </c>
      <c r="P418" s="85" t="s">
        <v>503</v>
      </c>
      <c r="Q418" s="86" t="s">
        <v>3661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1556</v>
      </c>
      <c r="F419" t="s">
        <v>1548</v>
      </c>
      <c r="G419" t="s">
        <v>3259</v>
      </c>
      <c r="H419" s="86" t="s">
        <v>503</v>
      </c>
      <c r="I419" s="86" t="s">
        <v>503</v>
      </c>
      <c r="J419" t="s">
        <v>3451</v>
      </c>
      <c r="K419" t="s">
        <v>3452</v>
      </c>
      <c r="L419" t="s">
        <v>5395</v>
      </c>
      <c r="M419" s="86" t="s">
        <v>3453</v>
      </c>
      <c r="N419" s="86" t="s">
        <v>503</v>
      </c>
      <c r="O419" s="86" t="s">
        <v>503</v>
      </c>
      <c r="P419" s="85" t="s">
        <v>503</v>
      </c>
      <c r="Q419" s="86" t="s">
        <v>2352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1547</v>
      </c>
      <c r="F420" t="s">
        <v>1548</v>
      </c>
      <c r="G420" t="s">
        <v>1385</v>
      </c>
      <c r="H420" s="86" t="s">
        <v>4871</v>
      </c>
      <c r="I420" s="86">
        <v>41089</v>
      </c>
      <c r="J420" t="s">
        <v>3454</v>
      </c>
      <c r="K420" t="s">
        <v>3455</v>
      </c>
      <c r="L420" t="s">
        <v>5216</v>
      </c>
      <c r="M420" s="86" t="s">
        <v>3343</v>
      </c>
      <c r="N420" s="86" t="s">
        <v>4914</v>
      </c>
      <c r="O420" s="86" t="s">
        <v>2248</v>
      </c>
      <c r="P420" s="85">
        <v>41089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1547</v>
      </c>
      <c r="F421" t="s">
        <v>1548</v>
      </c>
      <c r="G421" t="s">
        <v>3456</v>
      </c>
      <c r="H421" s="86" t="s">
        <v>5415</v>
      </c>
      <c r="I421" s="86">
        <v>41095</v>
      </c>
      <c r="J421" t="s">
        <v>3457</v>
      </c>
      <c r="K421" t="s">
        <v>3458</v>
      </c>
      <c r="L421" t="s">
        <v>5416</v>
      </c>
      <c r="M421" s="86" t="s">
        <v>3459</v>
      </c>
      <c r="N421" s="86" t="s">
        <v>5417</v>
      </c>
      <c r="O421" s="86" t="s">
        <v>1639</v>
      </c>
      <c r="P421" s="85">
        <v>41095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1556</v>
      </c>
      <c r="F422" t="s">
        <v>1548</v>
      </c>
      <c r="G422" t="s">
        <v>121</v>
      </c>
      <c r="H422" s="86" t="s">
        <v>503</v>
      </c>
      <c r="I422" s="86" t="s">
        <v>503</v>
      </c>
      <c r="J422" t="s">
        <v>3460</v>
      </c>
      <c r="K422" t="s">
        <v>3461</v>
      </c>
      <c r="L422" t="s">
        <v>5120</v>
      </c>
      <c r="M422" s="86" t="s">
        <v>3462</v>
      </c>
      <c r="N422" s="86" t="s">
        <v>503</v>
      </c>
      <c r="O422" s="86" t="s">
        <v>503</v>
      </c>
      <c r="P422" s="85" t="s">
        <v>503</v>
      </c>
      <c r="Q422" s="86" t="s">
        <v>2352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1556</v>
      </c>
      <c r="F423" t="s">
        <v>1548</v>
      </c>
      <c r="G423" t="s">
        <v>121</v>
      </c>
      <c r="H423" s="86" t="s">
        <v>503</v>
      </c>
      <c r="I423" s="86" t="s">
        <v>503</v>
      </c>
      <c r="J423" t="s">
        <v>3463</v>
      </c>
      <c r="K423" t="s">
        <v>3464</v>
      </c>
      <c r="L423" t="s">
        <v>5120</v>
      </c>
      <c r="M423" s="86" t="s">
        <v>3465</v>
      </c>
      <c r="N423" s="86" t="s">
        <v>503</v>
      </c>
      <c r="O423" s="86" t="s">
        <v>503</v>
      </c>
      <c r="P423" s="85" t="s">
        <v>503</v>
      </c>
      <c r="Q423" s="86" t="s">
        <v>3662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1556</v>
      </c>
      <c r="F424" t="s">
        <v>1548</v>
      </c>
      <c r="G424" t="s">
        <v>121</v>
      </c>
      <c r="H424" s="86" t="s">
        <v>503</v>
      </c>
      <c r="I424" s="86" t="s">
        <v>503</v>
      </c>
      <c r="J424" t="s">
        <v>3466</v>
      </c>
      <c r="K424" t="s">
        <v>3467</v>
      </c>
      <c r="L424" t="s">
        <v>5120</v>
      </c>
      <c r="M424" s="86" t="s">
        <v>3468</v>
      </c>
      <c r="N424" s="86" t="s">
        <v>503</v>
      </c>
      <c r="O424" s="86" t="s">
        <v>503</v>
      </c>
      <c r="P424" s="85" t="s">
        <v>503</v>
      </c>
      <c r="Q424" s="86" t="s">
        <v>3658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1556</v>
      </c>
      <c r="F425" t="s">
        <v>1548</v>
      </c>
      <c r="G425" t="s">
        <v>121</v>
      </c>
      <c r="H425" s="86" t="s">
        <v>503</v>
      </c>
      <c r="I425" s="86" t="s">
        <v>503</v>
      </c>
      <c r="J425" t="s">
        <v>3469</v>
      </c>
      <c r="K425" t="s">
        <v>3470</v>
      </c>
      <c r="L425" t="s">
        <v>5120</v>
      </c>
      <c r="M425" s="86" t="s">
        <v>3471</v>
      </c>
      <c r="N425" s="86" t="s">
        <v>503</v>
      </c>
      <c r="O425" s="86" t="s">
        <v>503</v>
      </c>
      <c r="P425" s="85" t="s">
        <v>503</v>
      </c>
      <c r="Q425" s="86" t="s">
        <v>2352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1547</v>
      </c>
      <c r="F426" t="s">
        <v>1548</v>
      </c>
      <c r="G426" t="s">
        <v>121</v>
      </c>
      <c r="H426" s="86" t="s">
        <v>4690</v>
      </c>
      <c r="I426" s="86">
        <v>41087</v>
      </c>
      <c r="J426" t="s">
        <v>3472</v>
      </c>
      <c r="K426" t="s">
        <v>3473</v>
      </c>
      <c r="L426" t="s">
        <v>5120</v>
      </c>
      <c r="M426" s="86" t="s">
        <v>3246</v>
      </c>
      <c r="N426" s="86" t="s">
        <v>4794</v>
      </c>
      <c r="O426" s="86" t="s">
        <v>2248</v>
      </c>
      <c r="P426" s="85">
        <v>41087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1556</v>
      </c>
      <c r="F427" t="s">
        <v>1548</v>
      </c>
      <c r="G427" t="s">
        <v>1966</v>
      </c>
      <c r="H427" s="86" t="s">
        <v>503</v>
      </c>
      <c r="I427" s="86" t="s">
        <v>503</v>
      </c>
      <c r="J427" t="s">
        <v>3510</v>
      </c>
      <c r="K427" t="s">
        <v>3511</v>
      </c>
      <c r="L427" t="s">
        <v>5418</v>
      </c>
      <c r="M427" s="86" t="s">
        <v>3512</v>
      </c>
      <c r="N427" s="86" t="s">
        <v>503</v>
      </c>
      <c r="O427" s="86" t="s">
        <v>503</v>
      </c>
      <c r="P427" s="85" t="s">
        <v>503</v>
      </c>
      <c r="Q427" s="86" t="s">
        <v>3800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1556</v>
      </c>
      <c r="F428" t="s">
        <v>1548</v>
      </c>
      <c r="G428" t="s">
        <v>1966</v>
      </c>
      <c r="H428" s="86" t="s">
        <v>503</v>
      </c>
      <c r="I428" s="86" t="s">
        <v>503</v>
      </c>
      <c r="J428" t="s">
        <v>3513</v>
      </c>
      <c r="K428" t="s">
        <v>3514</v>
      </c>
      <c r="L428" t="s">
        <v>5419</v>
      </c>
      <c r="M428" s="86" t="s">
        <v>3515</v>
      </c>
      <c r="N428" s="86" t="s">
        <v>503</v>
      </c>
      <c r="O428" s="86" t="s">
        <v>503</v>
      </c>
      <c r="P428" s="85" t="s">
        <v>503</v>
      </c>
      <c r="Q428" s="86" t="s">
        <v>3801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1547</v>
      </c>
      <c r="F429" t="s">
        <v>1548</v>
      </c>
      <c r="G429" t="s">
        <v>1966</v>
      </c>
      <c r="H429" s="86" t="s">
        <v>4029</v>
      </c>
      <c r="I429" s="86">
        <v>41075</v>
      </c>
      <c r="J429" t="s">
        <v>3516</v>
      </c>
      <c r="K429" t="s">
        <v>3816</v>
      </c>
      <c r="L429" t="s">
        <v>5419</v>
      </c>
      <c r="M429" s="86" t="s">
        <v>3517</v>
      </c>
      <c r="N429" s="86" t="s">
        <v>4214</v>
      </c>
      <c r="O429" s="86" t="s">
        <v>3789</v>
      </c>
      <c r="P429" s="85">
        <v>41078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1547</v>
      </c>
      <c r="F430" t="s">
        <v>1548</v>
      </c>
      <c r="G430" t="s">
        <v>1966</v>
      </c>
      <c r="H430" s="86" t="s">
        <v>4094</v>
      </c>
      <c r="I430" s="86">
        <v>41075</v>
      </c>
      <c r="J430" t="s">
        <v>3518</v>
      </c>
      <c r="K430" t="s">
        <v>3519</v>
      </c>
      <c r="L430" t="s">
        <v>5420</v>
      </c>
      <c r="M430" s="86" t="s">
        <v>3520</v>
      </c>
      <c r="N430" s="86" t="s">
        <v>4232</v>
      </c>
      <c r="O430" s="86" t="s">
        <v>1678</v>
      </c>
      <c r="P430" s="85">
        <v>41078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1556</v>
      </c>
      <c r="F431" t="s">
        <v>1548</v>
      </c>
      <c r="G431" t="s">
        <v>124</v>
      </c>
      <c r="H431" s="86" t="s">
        <v>503</v>
      </c>
      <c r="I431" s="86" t="s">
        <v>503</v>
      </c>
      <c r="J431" t="s">
        <v>3521</v>
      </c>
      <c r="K431" t="s">
        <v>3522</v>
      </c>
      <c r="L431" t="s">
        <v>5117</v>
      </c>
      <c r="M431" s="86" t="s">
        <v>3523</v>
      </c>
      <c r="N431" s="86" t="s">
        <v>503</v>
      </c>
      <c r="O431" s="86" t="s">
        <v>503</v>
      </c>
      <c r="P431" s="85" t="s">
        <v>503</v>
      </c>
      <c r="Q431" s="86" t="s">
        <v>3802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1547</v>
      </c>
      <c r="F432" t="s">
        <v>1548</v>
      </c>
      <c r="G432" t="s">
        <v>3524</v>
      </c>
      <c r="H432" s="86" t="s">
        <v>4063</v>
      </c>
      <c r="I432" s="86">
        <v>41073</v>
      </c>
      <c r="J432" t="s">
        <v>3525</v>
      </c>
      <c r="K432" t="s">
        <v>3526</v>
      </c>
      <c r="L432" t="s">
        <v>5421</v>
      </c>
      <c r="M432" s="86" t="s">
        <v>3527</v>
      </c>
      <c r="N432" s="86" t="s">
        <v>4078</v>
      </c>
      <c r="O432" s="86" t="s">
        <v>1678</v>
      </c>
      <c r="P432" s="85">
        <v>41074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1547</v>
      </c>
      <c r="F433" t="s">
        <v>1548</v>
      </c>
      <c r="G433" t="s">
        <v>3524</v>
      </c>
      <c r="H433" s="86" t="s">
        <v>4030</v>
      </c>
      <c r="I433" s="86">
        <v>41073</v>
      </c>
      <c r="J433" t="s">
        <v>3528</v>
      </c>
      <c r="K433" t="s">
        <v>3529</v>
      </c>
      <c r="L433" t="s">
        <v>5421</v>
      </c>
      <c r="M433" s="86" t="s">
        <v>3530</v>
      </c>
      <c r="N433" s="86" t="s">
        <v>4079</v>
      </c>
      <c r="O433" s="86" t="s">
        <v>1678</v>
      </c>
      <c r="P433" s="85">
        <v>41074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1547</v>
      </c>
      <c r="F434" t="s">
        <v>1548</v>
      </c>
      <c r="G434" t="s">
        <v>3531</v>
      </c>
      <c r="H434" s="86" t="s">
        <v>4691</v>
      </c>
      <c r="I434" s="86">
        <v>41082</v>
      </c>
      <c r="J434" t="s">
        <v>3532</v>
      </c>
      <c r="K434" t="s">
        <v>3533</v>
      </c>
      <c r="L434" t="s">
        <v>5422</v>
      </c>
      <c r="M434" s="86" t="s">
        <v>3534</v>
      </c>
      <c r="N434" s="86" t="s">
        <v>4692</v>
      </c>
      <c r="O434" s="86" t="s">
        <v>2738</v>
      </c>
      <c r="P434" s="85">
        <v>41089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1547</v>
      </c>
      <c r="F435" t="s">
        <v>1548</v>
      </c>
      <c r="G435" t="s">
        <v>3535</v>
      </c>
      <c r="H435" s="86" t="s">
        <v>4064</v>
      </c>
      <c r="I435" s="86">
        <v>41075</v>
      </c>
      <c r="J435" t="s">
        <v>3536</v>
      </c>
      <c r="K435" t="s">
        <v>3537</v>
      </c>
      <c r="L435" t="s">
        <v>5423</v>
      </c>
      <c r="M435" s="86" t="s">
        <v>3538</v>
      </c>
      <c r="N435" s="86" t="s">
        <v>4233</v>
      </c>
      <c r="O435" s="86" t="s">
        <v>1565</v>
      </c>
      <c r="P435" s="85">
        <v>41075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1702</v>
      </c>
      <c r="F436" t="s">
        <v>1548</v>
      </c>
      <c r="G436" t="s">
        <v>3535</v>
      </c>
      <c r="H436" s="86" t="s">
        <v>503</v>
      </c>
      <c r="I436" s="86" t="s">
        <v>503</v>
      </c>
      <c r="J436" t="s">
        <v>3539</v>
      </c>
      <c r="K436" t="s">
        <v>3540</v>
      </c>
      <c r="L436" t="s">
        <v>5423</v>
      </c>
      <c r="M436" s="86" t="s">
        <v>3541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1613</v>
      </c>
      <c r="F437" t="s">
        <v>1548</v>
      </c>
      <c r="G437" t="s">
        <v>2201</v>
      </c>
      <c r="H437" s="86" t="s">
        <v>4999</v>
      </c>
      <c r="I437" s="86">
        <v>41096</v>
      </c>
      <c r="J437" t="s">
        <v>3542</v>
      </c>
      <c r="K437" t="s">
        <v>3543</v>
      </c>
      <c r="L437" t="s">
        <v>5277</v>
      </c>
      <c r="M437" s="86" t="s">
        <v>3544</v>
      </c>
      <c r="N437" s="86" t="s">
        <v>503</v>
      </c>
      <c r="O437" s="86" t="s">
        <v>503</v>
      </c>
      <c r="P437" s="85" t="s">
        <v>503</v>
      </c>
      <c r="Q437" s="86" t="s">
        <v>3803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1613</v>
      </c>
      <c r="F438" t="s">
        <v>1548</v>
      </c>
      <c r="G438" t="s">
        <v>2201</v>
      </c>
      <c r="H438" s="86" t="s">
        <v>5000</v>
      </c>
      <c r="I438" s="86">
        <v>41096</v>
      </c>
      <c r="J438" t="s">
        <v>3545</v>
      </c>
      <c r="K438" t="s">
        <v>3546</v>
      </c>
      <c r="L438" t="s">
        <v>5277</v>
      </c>
      <c r="M438" s="86" t="s">
        <v>3547</v>
      </c>
      <c r="N438" s="86" t="s">
        <v>5609</v>
      </c>
      <c r="O438" s="86" t="s">
        <v>5610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1547</v>
      </c>
      <c r="F439" t="s">
        <v>1548</v>
      </c>
      <c r="G439" t="s">
        <v>2201</v>
      </c>
      <c r="H439" s="86" t="s">
        <v>4693</v>
      </c>
      <c r="I439" s="86">
        <v>41087</v>
      </c>
      <c r="J439" t="s">
        <v>3548</v>
      </c>
      <c r="K439" t="s">
        <v>3549</v>
      </c>
      <c r="L439" t="s">
        <v>5277</v>
      </c>
      <c r="M439" s="86" t="s">
        <v>3550</v>
      </c>
      <c r="N439" s="86" t="s">
        <v>4856</v>
      </c>
      <c r="O439" s="86" t="s">
        <v>4857</v>
      </c>
      <c r="P439" s="85">
        <v>41087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1547</v>
      </c>
      <c r="F440" t="s">
        <v>1548</v>
      </c>
      <c r="G440" t="s">
        <v>3524</v>
      </c>
      <c r="H440" s="86" t="s">
        <v>4080</v>
      </c>
      <c r="I440" s="86">
        <v>41073</v>
      </c>
      <c r="J440" t="s">
        <v>3551</v>
      </c>
      <c r="K440" t="s">
        <v>3552</v>
      </c>
      <c r="L440" t="s">
        <v>5421</v>
      </c>
      <c r="M440" s="86" t="s">
        <v>3553</v>
      </c>
      <c r="N440" s="86" t="s">
        <v>4081</v>
      </c>
      <c r="O440" s="86" t="s">
        <v>3789</v>
      </c>
      <c r="P440" s="85">
        <v>41074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1702</v>
      </c>
      <c r="F441" t="s">
        <v>1548</v>
      </c>
      <c r="G441" t="s">
        <v>3531</v>
      </c>
      <c r="H441" s="86" t="s">
        <v>503</v>
      </c>
      <c r="I441" s="86" t="s">
        <v>503</v>
      </c>
      <c r="J441" t="s">
        <v>3554</v>
      </c>
      <c r="K441" t="s">
        <v>3555</v>
      </c>
      <c r="L441" t="s">
        <v>5422</v>
      </c>
      <c r="M441" s="86" t="s">
        <v>3556</v>
      </c>
      <c r="N441" s="86" t="s">
        <v>503</v>
      </c>
      <c r="O441" s="86" t="s">
        <v>503</v>
      </c>
      <c r="P441" s="85" t="s">
        <v>503</v>
      </c>
      <c r="Q441" s="86" t="s">
        <v>4694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1556</v>
      </c>
      <c r="F442" t="s">
        <v>1548</v>
      </c>
      <c r="G442" t="s">
        <v>3557</v>
      </c>
      <c r="H442" s="86" t="s">
        <v>503</v>
      </c>
      <c r="I442" s="86" t="s">
        <v>503</v>
      </c>
      <c r="J442" t="s">
        <v>3558</v>
      </c>
      <c r="K442" t="s">
        <v>3559</v>
      </c>
      <c r="L442" t="s">
        <v>5424</v>
      </c>
      <c r="M442" s="86" t="s">
        <v>3560</v>
      </c>
      <c r="N442" s="86" t="s">
        <v>503</v>
      </c>
      <c r="O442" s="86" t="s">
        <v>503</v>
      </c>
      <c r="P442" s="85" t="s">
        <v>503</v>
      </c>
      <c r="Q442" s="86" t="s">
        <v>3804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1547</v>
      </c>
      <c r="F443" t="s">
        <v>1548</v>
      </c>
      <c r="G443" t="s">
        <v>1966</v>
      </c>
      <c r="H443" s="86" t="s">
        <v>4095</v>
      </c>
      <c r="I443" s="86">
        <v>41079</v>
      </c>
      <c r="J443" t="s">
        <v>3561</v>
      </c>
      <c r="K443" t="s">
        <v>3562</v>
      </c>
      <c r="L443" t="s">
        <v>5425</v>
      </c>
      <c r="M443" s="86" t="s">
        <v>3563</v>
      </c>
      <c r="N443" s="86" t="s">
        <v>4471</v>
      </c>
      <c r="O443" s="86" t="s">
        <v>1678</v>
      </c>
      <c r="P443" s="85">
        <v>41079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1613</v>
      </c>
      <c r="F444" t="s">
        <v>1548</v>
      </c>
      <c r="G444" t="s">
        <v>1966</v>
      </c>
      <c r="H444" s="86" t="s">
        <v>4031</v>
      </c>
      <c r="I444" s="86">
        <v>41108</v>
      </c>
      <c r="J444" t="s">
        <v>3564</v>
      </c>
      <c r="K444" t="s">
        <v>3565</v>
      </c>
      <c r="L444" t="s">
        <v>5426</v>
      </c>
      <c r="M444" s="86" t="s">
        <v>3566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1556</v>
      </c>
      <c r="F445" t="s">
        <v>1548</v>
      </c>
      <c r="G445" t="s">
        <v>3368</v>
      </c>
      <c r="H445" s="86" t="s">
        <v>503</v>
      </c>
      <c r="I445" s="86" t="s">
        <v>503</v>
      </c>
      <c r="J445" t="s">
        <v>3567</v>
      </c>
      <c r="K445" t="s">
        <v>3568</v>
      </c>
      <c r="L445" t="s">
        <v>5427</v>
      </c>
      <c r="M445" s="86" t="s">
        <v>3382</v>
      </c>
      <c r="N445" s="86" t="s">
        <v>503</v>
      </c>
      <c r="O445" s="86" t="s">
        <v>503</v>
      </c>
      <c r="P445" s="85" t="s">
        <v>503</v>
      </c>
      <c r="Q445" s="86" t="s">
        <v>3801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1556</v>
      </c>
      <c r="F446" t="s">
        <v>1548</v>
      </c>
      <c r="G446" t="s">
        <v>3368</v>
      </c>
      <c r="H446" s="86" t="s">
        <v>503</v>
      </c>
      <c r="I446" s="86" t="s">
        <v>503</v>
      </c>
      <c r="J446" t="s">
        <v>3569</v>
      </c>
      <c r="K446" t="s">
        <v>3570</v>
      </c>
      <c r="L446" t="s">
        <v>5404</v>
      </c>
      <c r="M446" s="86" t="s">
        <v>3571</v>
      </c>
      <c r="N446" s="86" t="s">
        <v>503</v>
      </c>
      <c r="O446" s="86" t="s">
        <v>503</v>
      </c>
      <c r="P446" s="85" t="s">
        <v>503</v>
      </c>
      <c r="Q446" s="86" t="s">
        <v>3805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1556</v>
      </c>
      <c r="F447" t="s">
        <v>1548</v>
      </c>
      <c r="G447" t="s">
        <v>3368</v>
      </c>
      <c r="H447" s="86" t="s">
        <v>503</v>
      </c>
      <c r="I447" s="86" t="s">
        <v>503</v>
      </c>
      <c r="J447" t="s">
        <v>3572</v>
      </c>
      <c r="K447" t="s">
        <v>3573</v>
      </c>
      <c r="L447" t="s">
        <v>5428</v>
      </c>
      <c r="M447" s="86" t="s">
        <v>3574</v>
      </c>
      <c r="N447" s="86" t="s">
        <v>503</v>
      </c>
      <c r="O447" s="86" t="s">
        <v>503</v>
      </c>
      <c r="P447" s="85" t="s">
        <v>503</v>
      </c>
      <c r="Q447" s="86" t="s">
        <v>3801</v>
      </c>
    </row>
    <row r="448" spans="1:17" ht="18" customHeight="1">
      <c r="A448">
        <v>3524</v>
      </c>
      <c r="B448">
        <v>3524</v>
      </c>
      <c r="C448" s="14">
        <v>41047</v>
      </c>
      <c r="D448">
        <v>41123</v>
      </c>
      <c r="E448" t="s">
        <v>1702</v>
      </c>
      <c r="F448" t="s">
        <v>1548</v>
      </c>
      <c r="G448" t="s">
        <v>3368</v>
      </c>
      <c r="H448" s="86" t="s">
        <v>503</v>
      </c>
      <c r="I448" s="86" t="s">
        <v>503</v>
      </c>
      <c r="J448" t="s">
        <v>3575</v>
      </c>
      <c r="K448" t="s">
        <v>3576</v>
      </c>
      <c r="L448" t="s">
        <v>5429</v>
      </c>
      <c r="M448" s="86" t="s">
        <v>3571</v>
      </c>
      <c r="N448" s="86" t="s">
        <v>503</v>
      </c>
      <c r="O448" s="86" t="s">
        <v>503</v>
      </c>
      <c r="P448" s="85" t="s">
        <v>503</v>
      </c>
      <c r="Q448" s="86" t="s">
        <v>3805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1556</v>
      </c>
      <c r="F449" t="s">
        <v>1548</v>
      </c>
      <c r="G449" t="s">
        <v>3368</v>
      </c>
      <c r="H449" s="86" t="s">
        <v>503</v>
      </c>
      <c r="I449" s="86" t="s">
        <v>503</v>
      </c>
      <c r="J449" t="s">
        <v>3577</v>
      </c>
      <c r="K449" t="s">
        <v>3578</v>
      </c>
      <c r="L449" t="s">
        <v>5430</v>
      </c>
      <c r="M449" s="86" t="s">
        <v>3382</v>
      </c>
      <c r="N449" s="86" t="s">
        <v>503</v>
      </c>
      <c r="O449" s="86" t="s">
        <v>503</v>
      </c>
      <c r="P449" s="85" t="s">
        <v>503</v>
      </c>
      <c r="Q449" s="86" t="s">
        <v>3801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1556</v>
      </c>
      <c r="F450" t="s">
        <v>1548</v>
      </c>
      <c r="G450" t="s">
        <v>3368</v>
      </c>
      <c r="H450" s="86" t="s">
        <v>503</v>
      </c>
      <c r="I450" s="86" t="s">
        <v>503</v>
      </c>
      <c r="J450" t="s">
        <v>3579</v>
      </c>
      <c r="K450" t="s">
        <v>3580</v>
      </c>
      <c r="L450" t="s">
        <v>5431</v>
      </c>
      <c r="M450" s="86" t="s">
        <v>3571</v>
      </c>
      <c r="N450" s="86" t="s">
        <v>503</v>
      </c>
      <c r="O450" s="86" t="s">
        <v>503</v>
      </c>
      <c r="P450" s="85" t="s">
        <v>503</v>
      </c>
      <c r="Q450" s="86" t="s">
        <v>3805</v>
      </c>
    </row>
    <row r="451" spans="1:17" ht="18" customHeight="1">
      <c r="A451">
        <v>3527</v>
      </c>
      <c r="B451">
        <v>3527</v>
      </c>
      <c r="C451" s="14">
        <v>41047</v>
      </c>
      <c r="D451">
        <v>41125</v>
      </c>
      <c r="E451" t="s">
        <v>1702</v>
      </c>
      <c r="F451" t="s">
        <v>1548</v>
      </c>
      <c r="G451" t="s">
        <v>3581</v>
      </c>
      <c r="H451" s="86" t="s">
        <v>503</v>
      </c>
      <c r="I451" s="86" t="s">
        <v>503</v>
      </c>
      <c r="J451" t="s">
        <v>3582</v>
      </c>
      <c r="K451" t="s">
        <v>3583</v>
      </c>
      <c r="L451" t="s">
        <v>5432</v>
      </c>
      <c r="M451" s="86" t="s">
        <v>3584</v>
      </c>
      <c r="N451" s="86" t="s">
        <v>503</v>
      </c>
      <c r="O451" s="86" t="s">
        <v>503</v>
      </c>
      <c r="P451" s="85" t="s">
        <v>503</v>
      </c>
      <c r="Q451" s="86" t="s">
        <v>5433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1556</v>
      </c>
      <c r="F452" t="s">
        <v>1548</v>
      </c>
      <c r="G452" t="s">
        <v>3581</v>
      </c>
      <c r="H452" s="86" t="s">
        <v>503</v>
      </c>
      <c r="I452" s="86" t="s">
        <v>503</v>
      </c>
      <c r="J452" t="s">
        <v>3585</v>
      </c>
      <c r="K452" t="s">
        <v>3586</v>
      </c>
      <c r="L452" t="s">
        <v>5432</v>
      </c>
      <c r="M452" s="86" t="s">
        <v>3587</v>
      </c>
      <c r="N452" s="86" t="s">
        <v>503</v>
      </c>
      <c r="O452" s="86" t="s">
        <v>503</v>
      </c>
      <c r="P452" s="85" t="s">
        <v>503</v>
      </c>
      <c r="Q452" s="86" t="s">
        <v>3806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1556</v>
      </c>
      <c r="F453" t="s">
        <v>1548</v>
      </c>
      <c r="G453" t="s">
        <v>124</v>
      </c>
      <c r="H453" s="86" t="s">
        <v>503</v>
      </c>
      <c r="I453" s="86" t="s">
        <v>503</v>
      </c>
      <c r="J453" t="s">
        <v>3588</v>
      </c>
      <c r="K453" t="s">
        <v>3589</v>
      </c>
      <c r="L453" t="s">
        <v>5117</v>
      </c>
      <c r="M453" s="86" t="s">
        <v>3590</v>
      </c>
      <c r="N453" s="86" t="s">
        <v>503</v>
      </c>
      <c r="O453" s="86" t="s">
        <v>503</v>
      </c>
      <c r="P453" s="85" t="s">
        <v>503</v>
      </c>
      <c r="Q453" s="86" t="s">
        <v>3807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1547</v>
      </c>
      <c r="F454" t="s">
        <v>1548</v>
      </c>
      <c r="G454" t="s">
        <v>1966</v>
      </c>
      <c r="H454" s="86" t="s">
        <v>4234</v>
      </c>
      <c r="I454" s="86">
        <v>41080</v>
      </c>
      <c r="J454" t="s">
        <v>3591</v>
      </c>
      <c r="K454" t="s">
        <v>3592</v>
      </c>
      <c r="L454" t="s">
        <v>5434</v>
      </c>
      <c r="M454" s="86" t="s">
        <v>3593</v>
      </c>
      <c r="N454" s="86" t="s">
        <v>4472</v>
      </c>
      <c r="O454" s="86" t="s">
        <v>1572</v>
      </c>
      <c r="P454" s="85">
        <v>41080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1547</v>
      </c>
      <c r="F455" t="s">
        <v>1548</v>
      </c>
      <c r="G455" t="s">
        <v>3808</v>
      </c>
      <c r="H455" s="86" t="s">
        <v>5435</v>
      </c>
      <c r="I455" s="86">
        <v>41095</v>
      </c>
      <c r="J455" t="s">
        <v>3671</v>
      </c>
      <c r="K455" t="s">
        <v>3672</v>
      </c>
      <c r="L455">
        <v>37330000</v>
      </c>
      <c r="M455" s="86" t="s">
        <v>3673</v>
      </c>
      <c r="N455" s="86" t="s">
        <v>5611</v>
      </c>
      <c r="O455" s="86" t="s">
        <v>1572</v>
      </c>
      <c r="P455" s="85">
        <v>41095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1547</v>
      </c>
      <c r="F456" t="s">
        <v>1548</v>
      </c>
      <c r="G456" t="s">
        <v>3674</v>
      </c>
      <c r="H456" s="86" t="s">
        <v>4032</v>
      </c>
      <c r="I456" s="86">
        <v>41065</v>
      </c>
      <c r="J456" t="s">
        <v>3675</v>
      </c>
      <c r="K456" t="s">
        <v>3676</v>
      </c>
      <c r="L456" t="s">
        <v>5436</v>
      </c>
      <c r="M456" s="86" t="s">
        <v>3677</v>
      </c>
      <c r="N456" s="86" t="s">
        <v>4065</v>
      </c>
      <c r="O456" s="86" t="s">
        <v>2322</v>
      </c>
      <c r="P456" s="85">
        <v>41071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1702</v>
      </c>
      <c r="F457" t="s">
        <v>1548</v>
      </c>
      <c r="G457" t="s">
        <v>3678</v>
      </c>
      <c r="H457" s="86" t="s">
        <v>503</v>
      </c>
      <c r="I457" s="86" t="s">
        <v>503</v>
      </c>
      <c r="J457" t="s">
        <v>3679</v>
      </c>
      <c r="K457" t="s">
        <v>3680</v>
      </c>
      <c r="L457">
        <v>39945000</v>
      </c>
      <c r="M457" s="86" t="s">
        <v>4695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1702</v>
      </c>
      <c r="F458" t="s">
        <v>1548</v>
      </c>
      <c r="G458" t="s">
        <v>3681</v>
      </c>
      <c r="H458" s="86" t="s">
        <v>503</v>
      </c>
      <c r="I458" s="86" t="s">
        <v>503</v>
      </c>
      <c r="J458" t="s">
        <v>3682</v>
      </c>
      <c r="K458" t="s">
        <v>4696</v>
      </c>
      <c r="L458" t="s">
        <v>5437</v>
      </c>
      <c r="M458" s="86" t="s">
        <v>3683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1702</v>
      </c>
      <c r="F459" t="s">
        <v>1548</v>
      </c>
      <c r="G459" t="s">
        <v>3684</v>
      </c>
      <c r="H459" s="86" t="s">
        <v>503</v>
      </c>
      <c r="I459" s="86" t="s">
        <v>503</v>
      </c>
      <c r="J459" t="s">
        <v>3685</v>
      </c>
      <c r="K459" t="s">
        <v>4697</v>
      </c>
      <c r="L459" t="s">
        <v>5438</v>
      </c>
      <c r="M459" s="86" t="s">
        <v>3686</v>
      </c>
      <c r="N459" s="86" t="s">
        <v>503</v>
      </c>
      <c r="O459" s="86" t="s">
        <v>503</v>
      </c>
      <c r="P459" s="85" t="s">
        <v>503</v>
      </c>
      <c r="Q459" s="86" t="s">
        <v>4605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1702</v>
      </c>
      <c r="F460" t="s">
        <v>1548</v>
      </c>
      <c r="G460" t="s">
        <v>3687</v>
      </c>
      <c r="H460" s="86" t="s">
        <v>503</v>
      </c>
      <c r="I460" s="86" t="s">
        <v>503</v>
      </c>
      <c r="J460" t="s">
        <v>3688</v>
      </c>
      <c r="K460" t="s">
        <v>4698</v>
      </c>
      <c r="L460">
        <v>39398000</v>
      </c>
      <c r="M460" s="86" t="s">
        <v>4699</v>
      </c>
      <c r="N460" s="86" t="s">
        <v>503</v>
      </c>
      <c r="O460" s="86" t="s">
        <v>503</v>
      </c>
      <c r="P460" s="85" t="s">
        <v>503</v>
      </c>
      <c r="Q460" s="86" t="s">
        <v>4605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1702</v>
      </c>
      <c r="F461" t="s">
        <v>1548</v>
      </c>
      <c r="G461" t="s">
        <v>3689</v>
      </c>
      <c r="H461" s="86" t="s">
        <v>503</v>
      </c>
      <c r="I461" s="86" t="s">
        <v>503</v>
      </c>
      <c r="J461" t="s">
        <v>3690</v>
      </c>
      <c r="K461" t="s">
        <v>3691</v>
      </c>
      <c r="L461">
        <v>39718000</v>
      </c>
      <c r="M461" s="86" t="s">
        <v>4700</v>
      </c>
      <c r="N461" s="86" t="s">
        <v>503</v>
      </c>
      <c r="O461" s="86" t="s">
        <v>503</v>
      </c>
      <c r="P461" s="85" t="s">
        <v>503</v>
      </c>
      <c r="Q461" s="86" t="s">
        <v>4605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1547</v>
      </c>
      <c r="F462" t="s">
        <v>1548</v>
      </c>
      <c r="G462" t="s">
        <v>3692</v>
      </c>
      <c r="H462" s="86" t="s">
        <v>4872</v>
      </c>
      <c r="I462" s="86">
        <v>41088</v>
      </c>
      <c r="J462" t="s">
        <v>3693</v>
      </c>
      <c r="K462" t="s">
        <v>3694</v>
      </c>
      <c r="L462">
        <v>39547000</v>
      </c>
      <c r="M462" s="86" t="s">
        <v>3695</v>
      </c>
      <c r="N462" s="86" t="s">
        <v>4873</v>
      </c>
      <c r="O462" s="86" t="s">
        <v>2108</v>
      </c>
      <c r="P462" s="85">
        <v>41088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1547</v>
      </c>
      <c r="F463" t="s">
        <v>1548</v>
      </c>
      <c r="G463" t="s">
        <v>3696</v>
      </c>
      <c r="H463" s="86" t="s">
        <v>4701</v>
      </c>
      <c r="I463" s="86">
        <v>41085</v>
      </c>
      <c r="J463" t="s">
        <v>3697</v>
      </c>
      <c r="K463" t="s">
        <v>3698</v>
      </c>
      <c r="L463" t="s">
        <v>5439</v>
      </c>
      <c r="M463" s="86" t="s">
        <v>3699</v>
      </c>
      <c r="N463" s="86" t="s">
        <v>4702</v>
      </c>
      <c r="O463" s="86" t="s">
        <v>2108</v>
      </c>
      <c r="P463" s="85">
        <v>41086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1613</v>
      </c>
      <c r="F464" t="s">
        <v>1548</v>
      </c>
      <c r="G464" t="s">
        <v>3700</v>
      </c>
      <c r="H464" s="86" t="s">
        <v>4066</v>
      </c>
      <c r="I464" s="86">
        <v>41096</v>
      </c>
      <c r="J464" t="s">
        <v>3701</v>
      </c>
      <c r="K464" t="s">
        <v>3702</v>
      </c>
      <c r="L464" t="s">
        <v>5440</v>
      </c>
      <c r="M464" s="86" t="s">
        <v>3703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1702</v>
      </c>
      <c r="F465" t="s">
        <v>1548</v>
      </c>
      <c r="G465" t="s">
        <v>3725</v>
      </c>
      <c r="H465" s="86" t="s">
        <v>503</v>
      </c>
      <c r="I465" s="86" t="s">
        <v>503</v>
      </c>
      <c r="J465" t="s">
        <v>3726</v>
      </c>
      <c r="K465" t="s">
        <v>3727</v>
      </c>
      <c r="L465" t="s">
        <v>5441</v>
      </c>
      <c r="M465" s="86" t="s">
        <v>3728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1613</v>
      </c>
      <c r="F466" t="s">
        <v>1548</v>
      </c>
      <c r="G466" t="s">
        <v>3729</v>
      </c>
      <c r="H466" s="86" t="s">
        <v>503</v>
      </c>
      <c r="I466" s="86" t="s">
        <v>503</v>
      </c>
      <c r="J466" t="s">
        <v>3730</v>
      </c>
      <c r="K466" t="s">
        <v>3731</v>
      </c>
      <c r="L466" t="s">
        <v>5442</v>
      </c>
      <c r="M466" s="86" t="s">
        <v>3732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1547</v>
      </c>
      <c r="F467" t="s">
        <v>1548</v>
      </c>
      <c r="G467" t="s">
        <v>3733</v>
      </c>
      <c r="H467" s="86" t="s">
        <v>4874</v>
      </c>
      <c r="I467" s="86">
        <v>41088</v>
      </c>
      <c r="J467" t="s">
        <v>3734</v>
      </c>
      <c r="K467" t="s">
        <v>3735</v>
      </c>
      <c r="L467" t="s">
        <v>5443</v>
      </c>
      <c r="M467" s="86" t="s">
        <v>3736</v>
      </c>
      <c r="N467" s="86" t="s">
        <v>4875</v>
      </c>
      <c r="O467" s="86" t="s">
        <v>1678</v>
      </c>
      <c r="P467" s="85">
        <v>41088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1613</v>
      </c>
      <c r="F468" t="s">
        <v>1548</v>
      </c>
      <c r="G468" t="s">
        <v>3737</v>
      </c>
      <c r="H468" s="86" t="s">
        <v>503</v>
      </c>
      <c r="I468" s="86">
        <v>41108</v>
      </c>
      <c r="J468" t="s">
        <v>3738</v>
      </c>
      <c r="K468" t="s">
        <v>3739</v>
      </c>
      <c r="L468" t="s">
        <v>5444</v>
      </c>
      <c r="M468" s="86" t="s">
        <v>3740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1547</v>
      </c>
      <c r="F469" t="s">
        <v>1548</v>
      </c>
      <c r="G469" t="s">
        <v>3741</v>
      </c>
      <c r="H469" s="86" t="s">
        <v>4033</v>
      </c>
      <c r="I469" s="86">
        <v>41065</v>
      </c>
      <c r="J469" t="s">
        <v>3742</v>
      </c>
      <c r="K469" t="s">
        <v>3743</v>
      </c>
      <c r="L469" t="s">
        <v>5445</v>
      </c>
      <c r="M469" s="86" t="s">
        <v>3744</v>
      </c>
      <c r="N469" s="86" t="s">
        <v>4050</v>
      </c>
      <c r="O469" s="86" t="s">
        <v>3789</v>
      </c>
      <c r="P469" s="85">
        <v>41066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1702</v>
      </c>
      <c r="F470" t="s">
        <v>1548</v>
      </c>
      <c r="G470" t="s">
        <v>3745</v>
      </c>
      <c r="H470" s="86" t="s">
        <v>503</v>
      </c>
      <c r="I470" s="86" t="s">
        <v>503</v>
      </c>
      <c r="J470" t="s">
        <v>3746</v>
      </c>
      <c r="K470" t="s">
        <v>3747</v>
      </c>
      <c r="L470" t="s">
        <v>5446</v>
      </c>
      <c r="M470" s="86" t="s">
        <v>3748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1547</v>
      </c>
      <c r="F471" t="s">
        <v>1548</v>
      </c>
      <c r="G471" t="s">
        <v>3749</v>
      </c>
      <c r="H471" s="86" t="s">
        <v>4876</v>
      </c>
      <c r="I471" s="86">
        <v>41089</v>
      </c>
      <c r="J471" t="s">
        <v>3750</v>
      </c>
      <c r="K471" t="s">
        <v>3751</v>
      </c>
      <c r="L471" t="s">
        <v>5447</v>
      </c>
      <c r="M471" s="86" t="s">
        <v>3752</v>
      </c>
      <c r="N471" s="86" t="s">
        <v>4915</v>
      </c>
      <c r="O471" s="86" t="s">
        <v>2738</v>
      </c>
      <c r="P471" s="85">
        <v>41089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1702</v>
      </c>
      <c r="F472" t="s">
        <v>1548</v>
      </c>
      <c r="G472" t="s">
        <v>3753</v>
      </c>
      <c r="H472" s="86" t="s">
        <v>503</v>
      </c>
      <c r="I472" s="86" t="s">
        <v>503</v>
      </c>
      <c r="J472" t="s">
        <v>3754</v>
      </c>
      <c r="K472" t="s">
        <v>3755</v>
      </c>
      <c r="L472">
        <v>36157000</v>
      </c>
      <c r="M472" s="86" t="s">
        <v>3756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1702</v>
      </c>
      <c r="F473" t="s">
        <v>1548</v>
      </c>
      <c r="G473" t="s">
        <v>1795</v>
      </c>
      <c r="H473" s="86" t="s">
        <v>503</v>
      </c>
      <c r="I473" s="86" t="s">
        <v>503</v>
      </c>
      <c r="J473" t="s">
        <v>3757</v>
      </c>
      <c r="K473" t="s">
        <v>3758</v>
      </c>
      <c r="L473" t="s">
        <v>5448</v>
      </c>
      <c r="M473" s="86" t="s">
        <v>3759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1702</v>
      </c>
      <c r="F474" t="s">
        <v>1548</v>
      </c>
      <c r="G474" t="s">
        <v>3760</v>
      </c>
      <c r="H474" s="86" t="s">
        <v>503</v>
      </c>
      <c r="I474" s="86" t="s">
        <v>503</v>
      </c>
      <c r="J474" t="s">
        <v>3761</v>
      </c>
      <c r="K474" t="s">
        <v>4703</v>
      </c>
      <c r="L474" t="s">
        <v>5449</v>
      </c>
      <c r="M474" s="86" t="s">
        <v>3762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1702</v>
      </c>
      <c r="F475" t="s">
        <v>1548</v>
      </c>
      <c r="G475" t="s">
        <v>3763</v>
      </c>
      <c r="H475" s="86" t="s">
        <v>503</v>
      </c>
      <c r="I475" s="86" t="s">
        <v>503</v>
      </c>
      <c r="J475" t="s">
        <v>3764</v>
      </c>
      <c r="K475" t="s">
        <v>5612</v>
      </c>
      <c r="L475" t="s">
        <v>5450</v>
      </c>
      <c r="M475" s="86" t="s">
        <v>3765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1547</v>
      </c>
      <c r="F476" t="s">
        <v>1548</v>
      </c>
      <c r="G476" t="s">
        <v>3820</v>
      </c>
      <c r="H476" s="86" t="s">
        <v>5451</v>
      </c>
      <c r="I476" s="86">
        <v>41093</v>
      </c>
      <c r="J476" t="s">
        <v>3821</v>
      </c>
      <c r="K476" t="s">
        <v>3822</v>
      </c>
      <c r="L476" t="s">
        <v>5452</v>
      </c>
      <c r="M476" s="86" t="s">
        <v>3823</v>
      </c>
      <c r="N476" s="86" t="s">
        <v>5453</v>
      </c>
      <c r="O476" s="86" t="s">
        <v>1585</v>
      </c>
      <c r="P476" s="85">
        <v>41094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1547</v>
      </c>
      <c r="F477" t="s">
        <v>1548</v>
      </c>
      <c r="G477" t="s">
        <v>3820</v>
      </c>
      <c r="H477" s="86" t="s">
        <v>4916</v>
      </c>
      <c r="I477" s="86">
        <v>41094</v>
      </c>
      <c r="J477" t="s">
        <v>3824</v>
      </c>
      <c r="K477" t="s">
        <v>3825</v>
      </c>
      <c r="L477" t="s">
        <v>5454</v>
      </c>
      <c r="M477" s="86" t="s">
        <v>3826</v>
      </c>
      <c r="N477" s="86" t="s">
        <v>5455</v>
      </c>
      <c r="O477" s="86" t="s">
        <v>5456</v>
      </c>
      <c r="P477" s="85">
        <v>41095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41124</v>
      </c>
      <c r="E478" t="s">
        <v>1702</v>
      </c>
      <c r="F478" t="s">
        <v>1548</v>
      </c>
      <c r="G478" t="s">
        <v>3820</v>
      </c>
      <c r="H478" s="86" t="s">
        <v>503</v>
      </c>
      <c r="I478" s="86" t="s">
        <v>503</v>
      </c>
      <c r="J478" t="s">
        <v>3827</v>
      </c>
      <c r="K478" t="s">
        <v>3828</v>
      </c>
      <c r="L478" t="s">
        <v>5457</v>
      </c>
      <c r="M478" s="86" t="s">
        <v>3829</v>
      </c>
      <c r="N478" s="86" t="s">
        <v>503</v>
      </c>
      <c r="O478" s="86" t="s">
        <v>503</v>
      </c>
      <c r="P478" s="85" t="s">
        <v>503</v>
      </c>
      <c r="Q478" s="86" t="s">
        <v>5399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1702</v>
      </c>
      <c r="F479" t="s">
        <v>1548</v>
      </c>
      <c r="G479" t="s">
        <v>3820</v>
      </c>
      <c r="H479" s="86" t="s">
        <v>503</v>
      </c>
      <c r="I479" s="86" t="s">
        <v>503</v>
      </c>
      <c r="J479" t="s">
        <v>3830</v>
      </c>
      <c r="K479" t="s">
        <v>3831</v>
      </c>
      <c r="L479" t="s">
        <v>5458</v>
      </c>
      <c r="M479" s="86" t="s">
        <v>3832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1556</v>
      </c>
      <c r="F480" t="s">
        <v>1548</v>
      </c>
      <c r="G480" t="s">
        <v>3820</v>
      </c>
      <c r="H480" s="86" t="s">
        <v>503</v>
      </c>
      <c r="I480" s="86" t="s">
        <v>503</v>
      </c>
      <c r="J480" t="s">
        <v>3833</v>
      </c>
      <c r="K480" t="s">
        <v>3834</v>
      </c>
      <c r="L480" t="s">
        <v>5459</v>
      </c>
      <c r="M480" s="86" t="s">
        <v>3835</v>
      </c>
      <c r="N480" s="86" t="s">
        <v>503</v>
      </c>
      <c r="O480" s="86" t="s">
        <v>503</v>
      </c>
      <c r="P480" s="85" t="s">
        <v>503</v>
      </c>
      <c r="Q480" s="86" t="s">
        <v>4082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1556</v>
      </c>
      <c r="F481" t="s">
        <v>1548</v>
      </c>
      <c r="G481" t="s">
        <v>3820</v>
      </c>
      <c r="H481" s="86" t="s">
        <v>503</v>
      </c>
      <c r="I481" s="86" t="s">
        <v>503</v>
      </c>
      <c r="J481" t="s">
        <v>3836</v>
      </c>
      <c r="K481" t="s">
        <v>3837</v>
      </c>
      <c r="L481" t="s">
        <v>5460</v>
      </c>
      <c r="M481" s="86" t="s">
        <v>3838</v>
      </c>
      <c r="N481" s="86" t="s">
        <v>503</v>
      </c>
      <c r="O481" s="86" t="s">
        <v>503</v>
      </c>
      <c r="P481" s="85" t="s">
        <v>503</v>
      </c>
      <c r="Q481" s="86" t="s">
        <v>4051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1556</v>
      </c>
      <c r="F482" t="s">
        <v>1548</v>
      </c>
      <c r="G482" t="s">
        <v>3820</v>
      </c>
      <c r="H482" s="86" t="s">
        <v>503</v>
      </c>
      <c r="I482" s="86" t="s">
        <v>503</v>
      </c>
      <c r="J482" t="s">
        <v>3839</v>
      </c>
      <c r="K482" t="s">
        <v>3840</v>
      </c>
      <c r="L482" t="s">
        <v>5461</v>
      </c>
      <c r="M482" s="86" t="s">
        <v>3841</v>
      </c>
      <c r="N482" s="86" t="s">
        <v>503</v>
      </c>
      <c r="O482" s="86" t="s">
        <v>503</v>
      </c>
      <c r="P482" s="85" t="s">
        <v>503</v>
      </c>
      <c r="Q482" s="86" t="s">
        <v>4083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1556</v>
      </c>
      <c r="F483" t="s">
        <v>1548</v>
      </c>
      <c r="G483" t="s">
        <v>3820</v>
      </c>
      <c r="H483" s="86" t="s">
        <v>503</v>
      </c>
      <c r="I483" s="86" t="s">
        <v>503</v>
      </c>
      <c r="J483" t="s">
        <v>3842</v>
      </c>
      <c r="K483" t="s">
        <v>3843</v>
      </c>
      <c r="L483" t="s">
        <v>5462</v>
      </c>
      <c r="M483" s="86" t="s">
        <v>3844</v>
      </c>
      <c r="N483" s="86" t="s">
        <v>503</v>
      </c>
      <c r="O483" s="86" t="s">
        <v>503</v>
      </c>
      <c r="P483" s="85" t="s">
        <v>503</v>
      </c>
      <c r="Q483" s="86" t="s">
        <v>4083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1547</v>
      </c>
      <c r="F484" t="s">
        <v>1548</v>
      </c>
      <c r="G484" t="s">
        <v>3820</v>
      </c>
      <c r="H484" s="86" t="s">
        <v>4917</v>
      </c>
      <c r="I484" s="86">
        <v>41093</v>
      </c>
      <c r="J484" t="s">
        <v>3845</v>
      </c>
      <c r="K484" t="s">
        <v>3846</v>
      </c>
      <c r="L484" t="s">
        <v>5463</v>
      </c>
      <c r="M484" s="86" t="s">
        <v>3847</v>
      </c>
      <c r="N484" s="86" t="s">
        <v>5464</v>
      </c>
      <c r="O484" s="86" t="s">
        <v>5465</v>
      </c>
      <c r="P484" s="85">
        <v>41094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1702</v>
      </c>
      <c r="F485" t="s">
        <v>1548</v>
      </c>
      <c r="G485" t="s">
        <v>3820</v>
      </c>
      <c r="H485" s="86" t="s">
        <v>503</v>
      </c>
      <c r="I485" s="86" t="s">
        <v>503</v>
      </c>
      <c r="J485" t="s">
        <v>3848</v>
      </c>
      <c r="K485" t="s">
        <v>3849</v>
      </c>
      <c r="L485" t="s">
        <v>5466</v>
      </c>
      <c r="M485" s="86" t="s">
        <v>3850</v>
      </c>
      <c r="N485" s="86" t="s">
        <v>503</v>
      </c>
      <c r="O485" s="86" t="s">
        <v>503</v>
      </c>
      <c r="P485" s="85" t="s">
        <v>503</v>
      </c>
      <c r="Q485" s="86" t="s">
        <v>4052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1702</v>
      </c>
      <c r="F486" t="s">
        <v>1548</v>
      </c>
      <c r="G486" t="s">
        <v>3820</v>
      </c>
      <c r="H486" s="86" t="s">
        <v>503</v>
      </c>
      <c r="I486" s="86" t="s">
        <v>503</v>
      </c>
      <c r="J486" t="s">
        <v>3848</v>
      </c>
      <c r="K486" t="s">
        <v>3851</v>
      </c>
      <c r="L486" t="s">
        <v>5467</v>
      </c>
      <c r="M486" s="86" t="s">
        <v>3850</v>
      </c>
      <c r="N486" s="86" t="s">
        <v>503</v>
      </c>
      <c r="O486" s="86" t="s">
        <v>503</v>
      </c>
      <c r="P486" s="85" t="s">
        <v>503</v>
      </c>
      <c r="Q486" s="86" t="s">
        <v>4067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1702</v>
      </c>
      <c r="F487" t="s">
        <v>1548</v>
      </c>
      <c r="G487" t="s">
        <v>3820</v>
      </c>
      <c r="H487" s="86" t="s">
        <v>503</v>
      </c>
      <c r="I487" s="86" t="s">
        <v>503</v>
      </c>
      <c r="J487" t="s">
        <v>3848</v>
      </c>
      <c r="K487" t="s">
        <v>3852</v>
      </c>
      <c r="L487" t="s">
        <v>5462</v>
      </c>
      <c r="M487" s="86" t="s">
        <v>3850</v>
      </c>
      <c r="N487" s="86" t="s">
        <v>503</v>
      </c>
      <c r="O487" s="86" t="s">
        <v>503</v>
      </c>
      <c r="P487" s="85" t="s">
        <v>503</v>
      </c>
      <c r="Q487" s="86" t="s">
        <v>4054</v>
      </c>
    </row>
    <row r="488" spans="1:17" ht="18" customHeight="1">
      <c r="A488">
        <v>3618</v>
      </c>
      <c r="B488">
        <v>3618</v>
      </c>
      <c r="C488" s="14">
        <v>41057</v>
      </c>
      <c r="D488">
        <v>41124</v>
      </c>
      <c r="E488" t="s">
        <v>1702</v>
      </c>
      <c r="F488" t="s">
        <v>1548</v>
      </c>
      <c r="G488" t="s">
        <v>3820</v>
      </c>
      <c r="H488" s="86" t="s">
        <v>503</v>
      </c>
      <c r="I488" s="86" t="s">
        <v>503</v>
      </c>
      <c r="J488" t="s">
        <v>3853</v>
      </c>
      <c r="K488" t="s">
        <v>3854</v>
      </c>
      <c r="L488" t="s">
        <v>5468</v>
      </c>
      <c r="M488" s="86" t="s">
        <v>3855</v>
      </c>
      <c r="N488" s="86" t="s">
        <v>503</v>
      </c>
      <c r="O488" s="86" t="s">
        <v>503</v>
      </c>
      <c r="P488" s="85" t="s">
        <v>503</v>
      </c>
      <c r="Q488" s="86" t="s">
        <v>5469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1556</v>
      </c>
      <c r="F489" t="s">
        <v>1548</v>
      </c>
      <c r="G489" t="s">
        <v>3820</v>
      </c>
      <c r="H489" s="86" t="s">
        <v>503</v>
      </c>
      <c r="I489" s="86" t="s">
        <v>503</v>
      </c>
      <c r="J489" t="s">
        <v>3848</v>
      </c>
      <c r="K489" t="s">
        <v>3856</v>
      </c>
      <c r="L489" t="s">
        <v>5470</v>
      </c>
      <c r="M489" s="86" t="s">
        <v>3850</v>
      </c>
      <c r="N489" s="86" t="s">
        <v>503</v>
      </c>
      <c r="O489" s="86" t="s">
        <v>503</v>
      </c>
      <c r="P489" s="85" t="s">
        <v>503</v>
      </c>
      <c r="Q489" s="86" t="s">
        <v>4068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1556</v>
      </c>
      <c r="F490" t="s">
        <v>1548</v>
      </c>
      <c r="G490" t="s">
        <v>3820</v>
      </c>
      <c r="H490" s="86" t="s">
        <v>503</v>
      </c>
      <c r="I490" s="86" t="s">
        <v>503</v>
      </c>
      <c r="J490" t="s">
        <v>3857</v>
      </c>
      <c r="K490" t="s">
        <v>3858</v>
      </c>
      <c r="L490" t="s">
        <v>5471</v>
      </c>
      <c r="M490" s="86" t="s">
        <v>3859</v>
      </c>
      <c r="N490" s="86" t="s">
        <v>503</v>
      </c>
      <c r="O490" s="86" t="s">
        <v>503</v>
      </c>
      <c r="P490" s="85" t="s">
        <v>503</v>
      </c>
      <c r="Q490" s="86" t="s">
        <v>4069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1702</v>
      </c>
      <c r="F491" t="s">
        <v>1548</v>
      </c>
      <c r="G491" t="s">
        <v>3820</v>
      </c>
      <c r="H491" s="86" t="s">
        <v>503</v>
      </c>
      <c r="I491" s="86" t="s">
        <v>503</v>
      </c>
      <c r="J491" t="s">
        <v>3860</v>
      </c>
      <c r="K491" t="s">
        <v>4704</v>
      </c>
      <c r="L491" t="s">
        <v>5462</v>
      </c>
      <c r="M491" s="86" t="s">
        <v>3861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1613</v>
      </c>
      <c r="F492" t="s">
        <v>1548</v>
      </c>
      <c r="G492" t="s">
        <v>3820</v>
      </c>
      <c r="H492" s="86" t="s">
        <v>5472</v>
      </c>
      <c r="I492" s="86">
        <v>41099</v>
      </c>
      <c r="J492" t="s">
        <v>3862</v>
      </c>
      <c r="K492" t="s">
        <v>3863</v>
      </c>
      <c r="L492" t="s">
        <v>5473</v>
      </c>
      <c r="M492" s="86" t="s">
        <v>3864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1702</v>
      </c>
      <c r="F493" t="s">
        <v>1548</v>
      </c>
      <c r="G493" t="s">
        <v>3820</v>
      </c>
      <c r="H493" s="86" t="s">
        <v>503</v>
      </c>
      <c r="I493" s="86" t="s">
        <v>503</v>
      </c>
      <c r="J493" t="s">
        <v>3865</v>
      </c>
      <c r="K493" t="s">
        <v>3866</v>
      </c>
      <c r="L493" t="s">
        <v>5474</v>
      </c>
      <c r="M493" s="86" t="s">
        <v>3867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1702</v>
      </c>
      <c r="F494" t="s">
        <v>1548</v>
      </c>
      <c r="G494" t="s">
        <v>3820</v>
      </c>
      <c r="H494" s="86" t="s">
        <v>503</v>
      </c>
      <c r="I494" s="86" t="s">
        <v>503</v>
      </c>
      <c r="J494" t="s">
        <v>3868</v>
      </c>
      <c r="K494" t="s">
        <v>4705</v>
      </c>
      <c r="L494" t="s">
        <v>5475</v>
      </c>
      <c r="M494" s="86" t="s">
        <v>3869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1613</v>
      </c>
      <c r="F495" t="s">
        <v>1548</v>
      </c>
      <c r="G495" t="s">
        <v>3820</v>
      </c>
      <c r="H495" s="86" t="s">
        <v>503</v>
      </c>
      <c r="I495" s="86">
        <v>41099</v>
      </c>
      <c r="J495" t="s">
        <v>3870</v>
      </c>
      <c r="K495" t="s">
        <v>3871</v>
      </c>
      <c r="L495" t="s">
        <v>5476</v>
      </c>
      <c r="M495" s="86" t="s">
        <v>3872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1613</v>
      </c>
      <c r="F496" t="s">
        <v>1548</v>
      </c>
      <c r="G496" t="s">
        <v>3820</v>
      </c>
      <c r="H496" s="86" t="s">
        <v>503</v>
      </c>
      <c r="I496" s="86">
        <v>41096</v>
      </c>
      <c r="J496" t="s">
        <v>3873</v>
      </c>
      <c r="K496" t="s">
        <v>3874</v>
      </c>
      <c r="L496" t="s">
        <v>5477</v>
      </c>
      <c r="M496" s="86" t="s">
        <v>3875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1702</v>
      </c>
      <c r="F497" t="s">
        <v>1548</v>
      </c>
      <c r="G497" t="s">
        <v>3820</v>
      </c>
      <c r="H497" s="86" t="s">
        <v>503</v>
      </c>
      <c r="I497" s="86" t="s">
        <v>503</v>
      </c>
      <c r="J497" t="s">
        <v>3876</v>
      </c>
      <c r="K497" t="s">
        <v>3877</v>
      </c>
      <c r="L497" t="s">
        <v>5478</v>
      </c>
      <c r="M497" s="86" t="s">
        <v>3878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1613</v>
      </c>
      <c r="F498" t="s">
        <v>1548</v>
      </c>
      <c r="G498" t="s">
        <v>3820</v>
      </c>
      <c r="H498" s="86" t="s">
        <v>5479</v>
      </c>
      <c r="I498" s="86">
        <v>41096</v>
      </c>
      <c r="J498" t="s">
        <v>3879</v>
      </c>
      <c r="K498" t="s">
        <v>3880</v>
      </c>
      <c r="L498" t="s">
        <v>5480</v>
      </c>
      <c r="M498" s="86" t="s">
        <v>3881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41117</v>
      </c>
      <c r="E499" t="s">
        <v>1702</v>
      </c>
      <c r="F499" t="s">
        <v>1548</v>
      </c>
      <c r="G499" t="s">
        <v>3882</v>
      </c>
      <c r="H499" s="86" t="s">
        <v>503</v>
      </c>
      <c r="I499" s="86" t="s">
        <v>503</v>
      </c>
      <c r="J499" t="s">
        <v>3883</v>
      </c>
      <c r="K499" t="s">
        <v>3884</v>
      </c>
      <c r="L499" t="s">
        <v>5481</v>
      </c>
      <c r="M499" s="86" t="s">
        <v>3885</v>
      </c>
      <c r="N499" s="86" t="s">
        <v>503</v>
      </c>
      <c r="O499" s="86" t="s">
        <v>503</v>
      </c>
      <c r="P499" s="85" t="s">
        <v>503</v>
      </c>
      <c r="Q499" s="86" t="s">
        <v>5482</v>
      </c>
    </row>
    <row r="500" spans="1:17" ht="18" customHeight="1">
      <c r="A500">
        <v>3594</v>
      </c>
      <c r="B500">
        <v>3594</v>
      </c>
      <c r="C500" s="14">
        <v>41057</v>
      </c>
      <c r="D500">
        <v>41117</v>
      </c>
      <c r="E500" t="s">
        <v>1702</v>
      </c>
      <c r="F500" t="s">
        <v>1548</v>
      </c>
      <c r="G500" t="s">
        <v>3886</v>
      </c>
      <c r="H500" s="86" t="s">
        <v>503</v>
      </c>
      <c r="I500" s="86" t="s">
        <v>503</v>
      </c>
      <c r="J500" t="s">
        <v>3887</v>
      </c>
      <c r="K500" t="s">
        <v>3888</v>
      </c>
      <c r="L500" t="s">
        <v>5483</v>
      </c>
      <c r="M500" s="86" t="s">
        <v>5484</v>
      </c>
      <c r="N500" s="86" t="s">
        <v>503</v>
      </c>
      <c r="O500" s="86" t="s">
        <v>503</v>
      </c>
      <c r="P500" s="85" t="s">
        <v>503</v>
      </c>
      <c r="Q500" s="86" t="s">
        <v>5485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1547</v>
      </c>
      <c r="F501" t="s">
        <v>1791</v>
      </c>
      <c r="G501" t="s">
        <v>3889</v>
      </c>
      <c r="H501" s="86" t="s">
        <v>5486</v>
      </c>
      <c r="I501" s="86">
        <v>41094</v>
      </c>
      <c r="J501" t="s">
        <v>3890</v>
      </c>
      <c r="K501" t="s">
        <v>3891</v>
      </c>
      <c r="L501" t="s">
        <v>5487</v>
      </c>
      <c r="M501" s="86" t="s">
        <v>3892</v>
      </c>
      <c r="N501" s="86" t="s">
        <v>5488</v>
      </c>
      <c r="O501" s="86" t="s">
        <v>1821</v>
      </c>
      <c r="P501" s="85">
        <v>41094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41117</v>
      </c>
      <c r="E502" t="s">
        <v>1702</v>
      </c>
      <c r="F502" t="s">
        <v>1548</v>
      </c>
      <c r="G502" t="s">
        <v>3893</v>
      </c>
      <c r="H502" s="86" t="s">
        <v>503</v>
      </c>
      <c r="I502" s="86" t="s">
        <v>503</v>
      </c>
      <c r="J502" t="s">
        <v>3894</v>
      </c>
      <c r="K502" t="s">
        <v>5489</v>
      </c>
      <c r="L502" t="s">
        <v>5490</v>
      </c>
      <c r="M502" s="86" t="s">
        <v>3895</v>
      </c>
      <c r="N502" s="86" t="s">
        <v>503</v>
      </c>
      <c r="O502" s="86" t="s">
        <v>503</v>
      </c>
      <c r="P502" s="85" t="s">
        <v>503</v>
      </c>
      <c r="Q502" s="86" t="s">
        <v>5491</v>
      </c>
    </row>
    <row r="503" spans="1:17" ht="18" customHeight="1">
      <c r="A503">
        <v>3597</v>
      </c>
      <c r="B503">
        <v>3597</v>
      </c>
      <c r="C503" s="14">
        <v>41057</v>
      </c>
      <c r="D503">
        <v>41117</v>
      </c>
      <c r="E503" t="s">
        <v>1702</v>
      </c>
      <c r="F503" t="s">
        <v>1548</v>
      </c>
      <c r="G503" t="s">
        <v>3896</v>
      </c>
      <c r="H503" s="86" t="s">
        <v>503</v>
      </c>
      <c r="I503" s="86" t="s">
        <v>503</v>
      </c>
      <c r="J503" t="s">
        <v>3897</v>
      </c>
      <c r="K503" t="s">
        <v>5492</v>
      </c>
      <c r="L503" t="s">
        <v>5493</v>
      </c>
      <c r="M503" s="86" t="s">
        <v>5494</v>
      </c>
      <c r="N503" s="86" t="s">
        <v>503</v>
      </c>
      <c r="O503" s="86" t="s">
        <v>503</v>
      </c>
      <c r="P503" s="85" t="s">
        <v>503</v>
      </c>
      <c r="Q503" s="86" t="s">
        <v>5495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1547</v>
      </c>
      <c r="F504" t="s">
        <v>1791</v>
      </c>
      <c r="G504" t="s">
        <v>3898</v>
      </c>
      <c r="H504" s="86" t="s">
        <v>5496</v>
      </c>
      <c r="I504" s="86">
        <v>41093</v>
      </c>
      <c r="J504" t="s">
        <v>3899</v>
      </c>
      <c r="K504" t="s">
        <v>4795</v>
      </c>
      <c r="L504" t="s">
        <v>5497</v>
      </c>
      <c r="M504" s="86" t="s">
        <v>3900</v>
      </c>
      <c r="N504" s="86" t="s">
        <v>5498</v>
      </c>
      <c r="O504" s="86" t="s">
        <v>4470</v>
      </c>
      <c r="P504" s="85">
        <v>41093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1613</v>
      </c>
      <c r="F505" t="s">
        <v>1791</v>
      </c>
      <c r="G505" t="s">
        <v>3901</v>
      </c>
      <c r="H505" s="86" t="s">
        <v>5499</v>
      </c>
      <c r="I505" s="86">
        <v>41096</v>
      </c>
      <c r="J505" t="s">
        <v>4796</v>
      </c>
      <c r="K505" t="s">
        <v>4797</v>
      </c>
      <c r="L505" t="s">
        <v>5500</v>
      </c>
      <c r="M505" s="86" t="s">
        <v>3902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41117</v>
      </c>
      <c r="E506" t="s">
        <v>1702</v>
      </c>
      <c r="F506" t="s">
        <v>1548</v>
      </c>
      <c r="G506" t="s">
        <v>3903</v>
      </c>
      <c r="H506" s="86" t="s">
        <v>503</v>
      </c>
      <c r="I506" s="86" t="s">
        <v>503</v>
      </c>
      <c r="J506" t="s">
        <v>3904</v>
      </c>
      <c r="K506" t="s">
        <v>5501</v>
      </c>
      <c r="L506" t="s">
        <v>5502</v>
      </c>
      <c r="M506" s="86" t="s">
        <v>3905</v>
      </c>
      <c r="N506" s="86" t="s">
        <v>503</v>
      </c>
      <c r="O506" s="86" t="s">
        <v>503</v>
      </c>
      <c r="P506" s="85" t="s">
        <v>503</v>
      </c>
      <c r="Q506" s="86" t="s">
        <v>5503</v>
      </c>
    </row>
    <row r="507" spans="1:17" ht="18" customHeight="1">
      <c r="A507">
        <v>3601</v>
      </c>
      <c r="B507">
        <v>3601</v>
      </c>
      <c r="C507" s="14">
        <v>41057</v>
      </c>
      <c r="D507">
        <v>41117</v>
      </c>
      <c r="E507" t="s">
        <v>1702</v>
      </c>
      <c r="F507" t="s">
        <v>1548</v>
      </c>
      <c r="G507" t="s">
        <v>3906</v>
      </c>
      <c r="H507" s="86" t="s">
        <v>503</v>
      </c>
      <c r="I507" s="86" t="s">
        <v>503</v>
      </c>
      <c r="J507" t="s">
        <v>3907</v>
      </c>
      <c r="K507" t="s">
        <v>3908</v>
      </c>
      <c r="L507" t="s">
        <v>5504</v>
      </c>
      <c r="M507" s="86" t="s">
        <v>5505</v>
      </c>
      <c r="N507" s="86" t="s">
        <v>503</v>
      </c>
      <c r="O507" s="86" t="s">
        <v>503</v>
      </c>
      <c r="P507" s="85" t="s">
        <v>503</v>
      </c>
      <c r="Q507" s="86" t="s">
        <v>5506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1702</v>
      </c>
      <c r="F508" t="s">
        <v>1791</v>
      </c>
      <c r="G508" t="s">
        <v>3909</v>
      </c>
      <c r="H508" s="86" t="s">
        <v>503</v>
      </c>
      <c r="I508" s="86" t="s">
        <v>503</v>
      </c>
      <c r="J508" t="s">
        <v>3910</v>
      </c>
      <c r="K508" t="s">
        <v>3911</v>
      </c>
      <c r="L508" t="s">
        <v>5507</v>
      </c>
      <c r="M508" s="86" t="s">
        <v>3912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41117</v>
      </c>
      <c r="E509" t="s">
        <v>1702</v>
      </c>
      <c r="F509" t="s">
        <v>1548</v>
      </c>
      <c r="G509" t="s">
        <v>3913</v>
      </c>
      <c r="H509" s="86" t="s">
        <v>503</v>
      </c>
      <c r="I509" s="86" t="s">
        <v>503</v>
      </c>
      <c r="J509" t="s">
        <v>3914</v>
      </c>
      <c r="K509" t="s">
        <v>3915</v>
      </c>
      <c r="L509" t="s">
        <v>5508</v>
      </c>
      <c r="M509" s="86" t="s">
        <v>5509</v>
      </c>
      <c r="N509" s="86" t="s">
        <v>503</v>
      </c>
      <c r="O509" s="86" t="s">
        <v>503</v>
      </c>
      <c r="P509" s="85" t="s">
        <v>503</v>
      </c>
      <c r="Q509" s="86" t="s">
        <v>5510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1613</v>
      </c>
      <c r="F510" t="s">
        <v>1548</v>
      </c>
      <c r="G510" t="s">
        <v>3916</v>
      </c>
      <c r="H510" s="86" t="s">
        <v>5001</v>
      </c>
      <c r="I510" s="86">
        <v>41093</v>
      </c>
      <c r="J510" t="s">
        <v>3917</v>
      </c>
      <c r="K510" t="s">
        <v>3918</v>
      </c>
      <c r="L510" t="s">
        <v>5511</v>
      </c>
      <c r="M510" s="86" t="s">
        <v>3919</v>
      </c>
      <c r="N510" s="86" t="s">
        <v>5512</v>
      </c>
      <c r="O510" s="86" t="s">
        <v>1971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1702</v>
      </c>
      <c r="F511" t="s">
        <v>1548</v>
      </c>
      <c r="G511" t="s">
        <v>3920</v>
      </c>
      <c r="H511" s="86" t="s">
        <v>503</v>
      </c>
      <c r="I511" s="86" t="s">
        <v>503</v>
      </c>
      <c r="J511" t="s">
        <v>3921</v>
      </c>
      <c r="K511" t="s">
        <v>4706</v>
      </c>
      <c r="L511" t="s">
        <v>5513</v>
      </c>
      <c r="M511" s="86" t="s">
        <v>3922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1702</v>
      </c>
      <c r="F512" t="s">
        <v>1548</v>
      </c>
      <c r="G512" t="s">
        <v>3923</v>
      </c>
      <c r="H512" s="86" t="s">
        <v>503</v>
      </c>
      <c r="I512" s="86" t="s">
        <v>503</v>
      </c>
      <c r="J512" t="s">
        <v>3924</v>
      </c>
      <c r="K512" t="s">
        <v>3925</v>
      </c>
      <c r="L512" t="s">
        <v>5514</v>
      </c>
      <c r="M512" s="86" t="s">
        <v>3926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1702</v>
      </c>
      <c r="F513" t="s">
        <v>1791</v>
      </c>
      <c r="G513" t="s">
        <v>3927</v>
      </c>
      <c r="H513" s="86" t="s">
        <v>503</v>
      </c>
      <c r="I513" s="86" t="s">
        <v>503</v>
      </c>
      <c r="J513" t="s">
        <v>4798</v>
      </c>
      <c r="K513" t="s">
        <v>4799</v>
      </c>
      <c r="L513" t="s">
        <v>5515</v>
      </c>
      <c r="M513" s="86" t="s">
        <v>3928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1613</v>
      </c>
      <c r="F514" t="s">
        <v>1548</v>
      </c>
      <c r="G514" t="s">
        <v>3929</v>
      </c>
      <c r="H514" s="86" t="s">
        <v>4707</v>
      </c>
      <c r="I514" s="86" t="s">
        <v>503</v>
      </c>
      <c r="J514" t="s">
        <v>3930</v>
      </c>
      <c r="K514" t="s">
        <v>3931</v>
      </c>
      <c r="L514" t="s">
        <v>5516</v>
      </c>
      <c r="M514" s="86" t="s">
        <v>3932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41117</v>
      </c>
      <c r="E515" t="s">
        <v>1702</v>
      </c>
      <c r="F515" t="s">
        <v>1548</v>
      </c>
      <c r="G515" t="s">
        <v>3933</v>
      </c>
      <c r="H515" s="86" t="s">
        <v>503</v>
      </c>
      <c r="I515" s="86" t="s">
        <v>503</v>
      </c>
      <c r="J515" t="s">
        <v>3934</v>
      </c>
      <c r="K515" t="s">
        <v>5517</v>
      </c>
      <c r="L515" t="s">
        <v>5518</v>
      </c>
      <c r="M515" s="86" t="s">
        <v>3935</v>
      </c>
      <c r="N515" s="86" t="s">
        <v>503</v>
      </c>
      <c r="O515" s="86" t="s">
        <v>503</v>
      </c>
      <c r="P515" s="85" t="s">
        <v>503</v>
      </c>
      <c r="Q515" s="86" t="s">
        <v>5519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1547</v>
      </c>
      <c r="F516" t="s">
        <v>1548</v>
      </c>
      <c r="G516" t="s">
        <v>3936</v>
      </c>
      <c r="H516" s="86" t="s">
        <v>4788</v>
      </c>
      <c r="I516" s="86">
        <v>41087</v>
      </c>
      <c r="J516" t="s">
        <v>3937</v>
      </c>
      <c r="K516" t="s">
        <v>3938</v>
      </c>
      <c r="L516" t="s">
        <v>5520</v>
      </c>
      <c r="M516" s="86" t="s">
        <v>3939</v>
      </c>
      <c r="N516" s="86" t="s">
        <v>4800</v>
      </c>
      <c r="O516" s="86" t="s">
        <v>1678</v>
      </c>
      <c r="P516" s="85">
        <v>41087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1547</v>
      </c>
      <c r="F517" t="s">
        <v>1548</v>
      </c>
      <c r="G517" t="s">
        <v>3940</v>
      </c>
      <c r="H517" s="86" t="s">
        <v>4708</v>
      </c>
      <c r="I517" s="86">
        <v>41087</v>
      </c>
      <c r="J517" t="s">
        <v>3941</v>
      </c>
      <c r="K517" t="s">
        <v>3942</v>
      </c>
      <c r="L517" t="s">
        <v>5521</v>
      </c>
      <c r="M517" s="86" t="s">
        <v>3943</v>
      </c>
      <c r="N517" s="86" t="s">
        <v>4801</v>
      </c>
      <c r="O517" s="86" t="s">
        <v>4802</v>
      </c>
      <c r="P517" s="85">
        <v>41087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1547</v>
      </c>
      <c r="F518" t="s">
        <v>1791</v>
      </c>
      <c r="G518" t="s">
        <v>3944</v>
      </c>
      <c r="H518" s="86" t="s">
        <v>5002</v>
      </c>
      <c r="I518" s="86">
        <v>41092</v>
      </c>
      <c r="J518" t="s">
        <v>3945</v>
      </c>
      <c r="K518" t="s">
        <v>3946</v>
      </c>
      <c r="L518" t="s">
        <v>5522</v>
      </c>
      <c r="M518" s="86" t="s">
        <v>3947</v>
      </c>
      <c r="N518" s="86" t="s">
        <v>5523</v>
      </c>
      <c r="O518" s="86" t="s">
        <v>1821</v>
      </c>
      <c r="P518" s="85">
        <v>41092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41118</v>
      </c>
      <c r="E519" t="s">
        <v>1702</v>
      </c>
      <c r="F519" t="s">
        <v>1548</v>
      </c>
      <c r="G519" t="s">
        <v>3948</v>
      </c>
      <c r="H519" s="86" t="s">
        <v>503</v>
      </c>
      <c r="I519" s="86" t="s">
        <v>503</v>
      </c>
      <c r="J519" t="s">
        <v>3949</v>
      </c>
      <c r="K519" t="s">
        <v>5524</v>
      </c>
      <c r="L519" t="s">
        <v>5525</v>
      </c>
      <c r="M519" s="86" t="s">
        <v>3950</v>
      </c>
      <c r="N519" s="86" t="s">
        <v>503</v>
      </c>
      <c r="O519" s="86" t="s">
        <v>503</v>
      </c>
      <c r="P519" s="85" t="s">
        <v>503</v>
      </c>
      <c r="Q519" s="86" t="s">
        <v>5526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1556</v>
      </c>
      <c r="F520" t="s">
        <v>1548</v>
      </c>
      <c r="G520" t="s">
        <v>3820</v>
      </c>
      <c r="H520" s="86" t="s">
        <v>503</v>
      </c>
      <c r="I520" s="86" t="s">
        <v>503</v>
      </c>
      <c r="J520" t="s">
        <v>3951</v>
      </c>
      <c r="K520" t="s">
        <v>3952</v>
      </c>
      <c r="L520" t="s">
        <v>5527</v>
      </c>
      <c r="M520" s="86" t="s">
        <v>3953</v>
      </c>
      <c r="N520" s="86" t="s">
        <v>503</v>
      </c>
      <c r="O520" s="86" t="s">
        <v>503</v>
      </c>
      <c r="P520" s="85" t="s">
        <v>503</v>
      </c>
      <c r="Q520" s="86" t="s">
        <v>4084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1702</v>
      </c>
      <c r="F521" t="s">
        <v>1548</v>
      </c>
      <c r="G521" t="s">
        <v>4034</v>
      </c>
      <c r="H521" s="86" t="s">
        <v>503</v>
      </c>
      <c r="I521" s="86" t="s">
        <v>503</v>
      </c>
      <c r="J521" t="s">
        <v>4035</v>
      </c>
      <c r="K521" t="s">
        <v>4036</v>
      </c>
      <c r="L521" t="s">
        <v>5528</v>
      </c>
      <c r="M521" s="86" t="s">
        <v>4037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1702</v>
      </c>
      <c r="F522" t="s">
        <v>1548</v>
      </c>
      <c r="G522" t="s">
        <v>1566</v>
      </c>
      <c r="H522" s="86" t="s">
        <v>503</v>
      </c>
      <c r="I522" s="86" t="s">
        <v>503</v>
      </c>
      <c r="J522" t="s">
        <v>4038</v>
      </c>
      <c r="K522" t="s">
        <v>4039</v>
      </c>
      <c r="L522" t="s">
        <v>5529</v>
      </c>
      <c r="M522" s="86" t="s">
        <v>4040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1702</v>
      </c>
      <c r="F523" t="s">
        <v>1548</v>
      </c>
      <c r="G523" t="s">
        <v>1920</v>
      </c>
      <c r="H523" s="86" t="s">
        <v>503</v>
      </c>
      <c r="I523" s="86" t="s">
        <v>503</v>
      </c>
      <c r="J523" t="s">
        <v>4041</v>
      </c>
      <c r="K523" t="s">
        <v>4042</v>
      </c>
      <c r="L523" t="s">
        <v>5169</v>
      </c>
      <c r="M523" s="86" t="s">
        <v>4043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1702</v>
      </c>
      <c r="F524" t="s">
        <v>1791</v>
      </c>
      <c r="G524" t="s">
        <v>4096</v>
      </c>
      <c r="H524" s="86" t="s">
        <v>503</v>
      </c>
      <c r="I524" s="86" t="s">
        <v>503</v>
      </c>
      <c r="J524" t="s">
        <v>4097</v>
      </c>
      <c r="K524" t="s">
        <v>4098</v>
      </c>
      <c r="L524">
        <v>35930112</v>
      </c>
      <c r="M524" s="86" t="s">
        <v>4099</v>
      </c>
      <c r="N524" s="86" t="s">
        <v>503</v>
      </c>
      <c r="O524" s="86" t="s">
        <v>503</v>
      </c>
      <c r="P524" s="85" t="s">
        <v>503</v>
      </c>
      <c r="Q524" s="86" t="s">
        <v>4100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1702</v>
      </c>
      <c r="F525" t="s">
        <v>1791</v>
      </c>
      <c r="G525" t="s">
        <v>4096</v>
      </c>
      <c r="H525" s="86" t="s">
        <v>503</v>
      </c>
      <c r="I525" s="86" t="s">
        <v>503</v>
      </c>
      <c r="J525" t="s">
        <v>4101</v>
      </c>
      <c r="K525" t="s">
        <v>4102</v>
      </c>
      <c r="L525">
        <v>35930160</v>
      </c>
      <c r="M525" s="86" t="s">
        <v>4103</v>
      </c>
      <c r="N525" s="86" t="s">
        <v>503</v>
      </c>
      <c r="O525" s="86" t="s">
        <v>503</v>
      </c>
      <c r="P525" s="85" t="s">
        <v>503</v>
      </c>
      <c r="Q525" s="86" t="s">
        <v>4104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1702</v>
      </c>
      <c r="F526" t="s">
        <v>1791</v>
      </c>
      <c r="G526" t="s">
        <v>4096</v>
      </c>
      <c r="H526" s="86" t="s">
        <v>503</v>
      </c>
      <c r="I526" s="86" t="s">
        <v>503</v>
      </c>
      <c r="J526" t="s">
        <v>4105</v>
      </c>
      <c r="K526" t="s">
        <v>4106</v>
      </c>
      <c r="L526">
        <v>35930390</v>
      </c>
      <c r="M526" s="86" t="s">
        <v>4107</v>
      </c>
      <c r="N526" s="86" t="s">
        <v>503</v>
      </c>
      <c r="O526" s="86" t="s">
        <v>503</v>
      </c>
      <c r="P526" s="85" t="s">
        <v>503</v>
      </c>
      <c r="Q526" s="86" t="s">
        <v>4108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1556</v>
      </c>
      <c r="F527" t="s">
        <v>1548</v>
      </c>
      <c r="G527" t="s">
        <v>1795</v>
      </c>
      <c r="H527" s="86" t="s">
        <v>503</v>
      </c>
      <c r="I527" s="86" t="s">
        <v>503</v>
      </c>
      <c r="J527" t="s">
        <v>4109</v>
      </c>
      <c r="K527" t="s">
        <v>4110</v>
      </c>
      <c r="L527">
        <v>35930462</v>
      </c>
      <c r="M527" s="86" t="s">
        <v>4111</v>
      </c>
      <c r="N527" s="86" t="s">
        <v>503</v>
      </c>
      <c r="O527" s="86" t="s">
        <v>503</v>
      </c>
      <c r="P527" s="85" t="s">
        <v>503</v>
      </c>
      <c r="Q527" s="86" t="s">
        <v>4473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1702</v>
      </c>
      <c r="F528" t="s">
        <v>1791</v>
      </c>
      <c r="G528" t="s">
        <v>4096</v>
      </c>
      <c r="H528" s="86" t="s">
        <v>503</v>
      </c>
      <c r="I528" s="86" t="s">
        <v>503</v>
      </c>
      <c r="J528" t="s">
        <v>4112</v>
      </c>
      <c r="K528" t="s">
        <v>4113</v>
      </c>
      <c r="L528">
        <v>35930125</v>
      </c>
      <c r="M528" s="86" t="s">
        <v>4114</v>
      </c>
      <c r="N528" s="86" t="s">
        <v>503</v>
      </c>
      <c r="O528" s="86" t="s">
        <v>503</v>
      </c>
      <c r="P528" s="85" t="s">
        <v>503</v>
      </c>
      <c r="Q528" s="86" t="s">
        <v>4115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1702</v>
      </c>
      <c r="F529" t="s">
        <v>1791</v>
      </c>
      <c r="G529" t="s">
        <v>4096</v>
      </c>
      <c r="H529" s="86" t="s">
        <v>503</v>
      </c>
      <c r="I529" s="86" t="s">
        <v>503</v>
      </c>
      <c r="J529" t="s">
        <v>4116</v>
      </c>
      <c r="K529" t="s">
        <v>4117</v>
      </c>
      <c r="L529">
        <v>35930409</v>
      </c>
      <c r="M529" s="86" t="s">
        <v>4118</v>
      </c>
      <c r="N529" s="86" t="s">
        <v>503</v>
      </c>
      <c r="O529" s="86" t="s">
        <v>503</v>
      </c>
      <c r="P529" s="85" t="s">
        <v>503</v>
      </c>
      <c r="Q529" s="86" t="s">
        <v>4119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1556</v>
      </c>
      <c r="F530" t="s">
        <v>1548</v>
      </c>
      <c r="G530" t="s">
        <v>4120</v>
      </c>
      <c r="H530" s="86" t="s">
        <v>503</v>
      </c>
      <c r="I530" s="86" t="s">
        <v>503</v>
      </c>
      <c r="J530" t="s">
        <v>4121</v>
      </c>
      <c r="K530" t="s">
        <v>4122</v>
      </c>
      <c r="L530">
        <v>39740000</v>
      </c>
      <c r="M530" s="86" t="s">
        <v>4123</v>
      </c>
      <c r="N530" s="86" t="s">
        <v>503</v>
      </c>
      <c r="O530" s="86" t="s">
        <v>503</v>
      </c>
      <c r="P530" s="85" t="s">
        <v>503</v>
      </c>
      <c r="Q530" s="86" t="s">
        <v>4877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1556</v>
      </c>
      <c r="F531" t="s">
        <v>1548</v>
      </c>
      <c r="G531" t="s">
        <v>4120</v>
      </c>
      <c r="H531" s="86" t="s">
        <v>503</v>
      </c>
      <c r="I531" s="86" t="s">
        <v>503</v>
      </c>
      <c r="J531" t="s">
        <v>4124</v>
      </c>
      <c r="K531" t="s">
        <v>4125</v>
      </c>
      <c r="L531">
        <v>39740000</v>
      </c>
      <c r="M531" s="86" t="s">
        <v>4126</v>
      </c>
      <c r="N531" s="86" t="s">
        <v>503</v>
      </c>
      <c r="O531" s="86" t="s">
        <v>503</v>
      </c>
      <c r="P531" s="85" t="s">
        <v>503</v>
      </c>
      <c r="Q531" s="86" t="s">
        <v>4474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1702</v>
      </c>
      <c r="F532" t="s">
        <v>1548</v>
      </c>
      <c r="G532" t="s">
        <v>4120</v>
      </c>
      <c r="H532" s="86" t="s">
        <v>503</v>
      </c>
      <c r="I532" s="86" t="s">
        <v>503</v>
      </c>
      <c r="J532" t="s">
        <v>4127</v>
      </c>
      <c r="K532" t="s">
        <v>4128</v>
      </c>
      <c r="L532">
        <v>39740000</v>
      </c>
      <c r="M532" s="86" t="s">
        <v>4129</v>
      </c>
      <c r="N532" s="86" t="s">
        <v>503</v>
      </c>
      <c r="O532" s="86" t="s">
        <v>503</v>
      </c>
      <c r="P532" s="85" t="s">
        <v>503</v>
      </c>
      <c r="Q532" s="86" t="s">
        <v>4130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1556</v>
      </c>
      <c r="F533" t="s">
        <v>1548</v>
      </c>
      <c r="G533" t="s">
        <v>4120</v>
      </c>
      <c r="H533" s="86" t="s">
        <v>503</v>
      </c>
      <c r="I533" s="86" t="s">
        <v>503</v>
      </c>
      <c r="J533" t="s">
        <v>4131</v>
      </c>
      <c r="K533" t="s">
        <v>4132</v>
      </c>
      <c r="L533">
        <v>39740000</v>
      </c>
      <c r="M533" s="86" t="s">
        <v>4129</v>
      </c>
      <c r="N533" s="86" t="s">
        <v>503</v>
      </c>
      <c r="O533" s="86" t="s">
        <v>503</v>
      </c>
      <c r="P533" s="85" t="s">
        <v>503</v>
      </c>
      <c r="Q533" s="86" t="s">
        <v>4475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1702</v>
      </c>
      <c r="F534" t="s">
        <v>1548</v>
      </c>
      <c r="G534" t="s">
        <v>4120</v>
      </c>
      <c r="H534" s="86" t="s">
        <v>503</v>
      </c>
      <c r="I534" s="86" t="s">
        <v>503</v>
      </c>
      <c r="J534" t="s">
        <v>4133</v>
      </c>
      <c r="K534" t="s">
        <v>4134</v>
      </c>
      <c r="L534">
        <v>39740000</v>
      </c>
      <c r="M534" s="86" t="s">
        <v>4129</v>
      </c>
      <c r="N534" s="86" t="s">
        <v>503</v>
      </c>
      <c r="O534" s="86" t="s">
        <v>503</v>
      </c>
      <c r="P534" s="85" t="s">
        <v>503</v>
      </c>
      <c r="Q534" s="86" t="s">
        <v>4135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1702</v>
      </c>
      <c r="F535" t="s">
        <v>1791</v>
      </c>
      <c r="G535" t="s">
        <v>4096</v>
      </c>
      <c r="H535" s="86" t="s">
        <v>503</v>
      </c>
      <c r="I535" s="86" t="s">
        <v>503</v>
      </c>
      <c r="J535" t="s">
        <v>4136</v>
      </c>
      <c r="K535" t="s">
        <v>4137</v>
      </c>
      <c r="L535">
        <v>35931023</v>
      </c>
      <c r="M535" s="86" t="s">
        <v>4138</v>
      </c>
      <c r="N535" s="86" t="s">
        <v>503</v>
      </c>
      <c r="O535" s="86" t="s">
        <v>503</v>
      </c>
      <c r="P535" s="85" t="s">
        <v>503</v>
      </c>
      <c r="Q535" s="86" t="s">
        <v>4139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1556</v>
      </c>
      <c r="F536" t="s">
        <v>1548</v>
      </c>
      <c r="G536" t="s">
        <v>2931</v>
      </c>
      <c r="H536" s="86" t="s">
        <v>503</v>
      </c>
      <c r="I536" s="86" t="s">
        <v>503</v>
      </c>
      <c r="J536" t="s">
        <v>4140</v>
      </c>
      <c r="K536" t="s">
        <v>4141</v>
      </c>
      <c r="L536">
        <v>39873000</v>
      </c>
      <c r="M536" s="86" t="s">
        <v>4142</v>
      </c>
      <c r="N536" s="86" t="s">
        <v>503</v>
      </c>
      <c r="O536" s="86" t="s">
        <v>503</v>
      </c>
      <c r="P536" s="85" t="s">
        <v>503</v>
      </c>
      <c r="Q536" s="86" t="s">
        <v>4878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1556</v>
      </c>
      <c r="F537" t="s">
        <v>1548</v>
      </c>
      <c r="G537" t="s">
        <v>4143</v>
      </c>
      <c r="H537" s="86" t="s">
        <v>503</v>
      </c>
      <c r="I537" s="86" t="s">
        <v>503</v>
      </c>
      <c r="J537" t="s">
        <v>4144</v>
      </c>
      <c r="K537" t="s">
        <v>4145</v>
      </c>
      <c r="L537">
        <v>38770000</v>
      </c>
      <c r="M537" s="86" t="s">
        <v>4146</v>
      </c>
      <c r="N537" s="86" t="s">
        <v>503</v>
      </c>
      <c r="O537" s="86" t="s">
        <v>503</v>
      </c>
      <c r="P537" s="85" t="s">
        <v>503</v>
      </c>
      <c r="Q537" s="86" t="s">
        <v>4476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1556</v>
      </c>
      <c r="F538" t="s">
        <v>1548</v>
      </c>
      <c r="G538" t="s">
        <v>175</v>
      </c>
      <c r="H538" s="86" t="s">
        <v>503</v>
      </c>
      <c r="I538" s="86" t="s">
        <v>503</v>
      </c>
      <c r="J538" t="s">
        <v>4147</v>
      </c>
      <c r="K538" t="s">
        <v>4148</v>
      </c>
      <c r="L538">
        <v>39800000</v>
      </c>
      <c r="M538" s="86" t="s">
        <v>4149</v>
      </c>
      <c r="N538" s="86" t="s">
        <v>503</v>
      </c>
      <c r="O538" s="86" t="s">
        <v>503</v>
      </c>
      <c r="P538" s="85" t="s">
        <v>503</v>
      </c>
      <c r="Q538" s="86" t="s">
        <v>4477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1702</v>
      </c>
      <c r="F539" t="s">
        <v>1548</v>
      </c>
      <c r="G539" t="s">
        <v>175</v>
      </c>
      <c r="H539" s="86" t="s">
        <v>503</v>
      </c>
      <c r="I539" s="86" t="s">
        <v>503</v>
      </c>
      <c r="J539" t="s">
        <v>4150</v>
      </c>
      <c r="K539" t="s">
        <v>4151</v>
      </c>
      <c r="L539">
        <v>39800000</v>
      </c>
      <c r="M539" s="86" t="s">
        <v>4152</v>
      </c>
      <c r="N539" s="86" t="s">
        <v>503</v>
      </c>
      <c r="O539" s="86" t="s">
        <v>503</v>
      </c>
      <c r="P539" s="85" t="s">
        <v>503</v>
      </c>
      <c r="Q539" s="86" t="s">
        <v>4153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1556</v>
      </c>
      <c r="F540" t="s">
        <v>1548</v>
      </c>
      <c r="G540" t="s">
        <v>175</v>
      </c>
      <c r="H540" s="86" t="s">
        <v>503</v>
      </c>
      <c r="I540" s="86" t="s">
        <v>503</v>
      </c>
      <c r="J540" t="s">
        <v>4154</v>
      </c>
      <c r="K540" t="s">
        <v>4155</v>
      </c>
      <c r="L540">
        <v>39800000</v>
      </c>
      <c r="M540" s="86" t="s">
        <v>4156</v>
      </c>
      <c r="N540" s="86" t="s">
        <v>503</v>
      </c>
      <c r="O540" s="86" t="s">
        <v>503</v>
      </c>
      <c r="P540" s="85" t="s">
        <v>503</v>
      </c>
      <c r="Q540" s="86" t="s">
        <v>4879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1556</v>
      </c>
      <c r="F541" t="s">
        <v>1548</v>
      </c>
      <c r="G541" t="s">
        <v>175</v>
      </c>
      <c r="H541" s="86" t="s">
        <v>503</v>
      </c>
      <c r="I541" s="86" t="s">
        <v>503</v>
      </c>
      <c r="J541" t="s">
        <v>4157</v>
      </c>
      <c r="K541" t="s">
        <v>4158</v>
      </c>
      <c r="L541">
        <v>39800000</v>
      </c>
      <c r="M541" s="86" t="s">
        <v>4159</v>
      </c>
      <c r="N541" s="86" t="s">
        <v>503</v>
      </c>
      <c r="O541" s="86" t="s">
        <v>503</v>
      </c>
      <c r="P541" s="85" t="s">
        <v>503</v>
      </c>
      <c r="Q541" s="86" t="s">
        <v>4478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1556</v>
      </c>
      <c r="F542" t="s">
        <v>1548</v>
      </c>
      <c r="G542" t="s">
        <v>175</v>
      </c>
      <c r="H542" s="86" t="s">
        <v>503</v>
      </c>
      <c r="I542" s="86" t="s">
        <v>503</v>
      </c>
      <c r="J542" t="s">
        <v>4160</v>
      </c>
      <c r="K542" t="s">
        <v>4161</v>
      </c>
      <c r="L542">
        <v>39800000</v>
      </c>
      <c r="M542" s="86" t="s">
        <v>4149</v>
      </c>
      <c r="N542" s="86" t="s">
        <v>503</v>
      </c>
      <c r="O542" s="86" t="s">
        <v>503</v>
      </c>
      <c r="P542" s="85" t="s">
        <v>503</v>
      </c>
      <c r="Q542" s="86" t="s">
        <v>4479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1702</v>
      </c>
      <c r="F543" t="s">
        <v>1548</v>
      </c>
      <c r="G543" t="s">
        <v>175</v>
      </c>
      <c r="H543" s="86" t="s">
        <v>503</v>
      </c>
      <c r="I543" s="86" t="s">
        <v>503</v>
      </c>
      <c r="J543" t="s">
        <v>4162</v>
      </c>
      <c r="K543" t="s">
        <v>4163</v>
      </c>
      <c r="L543">
        <v>39800000</v>
      </c>
      <c r="M543" s="86" t="s">
        <v>4164</v>
      </c>
      <c r="N543" s="86" t="s">
        <v>503</v>
      </c>
      <c r="O543" s="86" t="s">
        <v>503</v>
      </c>
      <c r="P543" s="85" t="s">
        <v>503</v>
      </c>
      <c r="Q543" s="86" t="s">
        <v>4165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1702</v>
      </c>
      <c r="F544" t="s">
        <v>1548</v>
      </c>
      <c r="G544" t="s">
        <v>175</v>
      </c>
      <c r="H544" s="86" t="s">
        <v>503</v>
      </c>
      <c r="I544" s="86" t="s">
        <v>503</v>
      </c>
      <c r="J544" t="s">
        <v>4166</v>
      </c>
      <c r="K544" t="s">
        <v>4167</v>
      </c>
      <c r="L544">
        <v>39800000</v>
      </c>
      <c r="M544" s="86" t="s">
        <v>4168</v>
      </c>
      <c r="N544" s="86" t="s">
        <v>503</v>
      </c>
      <c r="O544" s="86" t="s">
        <v>503</v>
      </c>
      <c r="P544" s="85" t="s">
        <v>503</v>
      </c>
      <c r="Q544" s="86" t="s">
        <v>4169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1556</v>
      </c>
      <c r="F545" t="s">
        <v>1548</v>
      </c>
      <c r="G545" t="s">
        <v>175</v>
      </c>
      <c r="H545" s="86" t="s">
        <v>503</v>
      </c>
      <c r="I545" s="86" t="s">
        <v>503</v>
      </c>
      <c r="J545" t="s">
        <v>4170</v>
      </c>
      <c r="K545" t="s">
        <v>4171</v>
      </c>
      <c r="L545">
        <v>39800000</v>
      </c>
      <c r="M545" s="86" t="s">
        <v>4172</v>
      </c>
      <c r="N545" s="86" t="s">
        <v>503</v>
      </c>
      <c r="O545" s="86" t="s">
        <v>503</v>
      </c>
      <c r="P545" s="85" t="s">
        <v>503</v>
      </c>
      <c r="Q545" s="86" t="s">
        <v>4480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1702</v>
      </c>
      <c r="F546" t="s">
        <v>1548</v>
      </c>
      <c r="G546" t="s">
        <v>4173</v>
      </c>
      <c r="H546" s="86" t="s">
        <v>503</v>
      </c>
      <c r="I546" s="86" t="s">
        <v>503</v>
      </c>
      <c r="J546" t="s">
        <v>4174</v>
      </c>
      <c r="K546" t="s">
        <v>4175</v>
      </c>
      <c r="L546">
        <v>39830000</v>
      </c>
      <c r="M546" s="86" t="s">
        <v>4176</v>
      </c>
      <c r="N546" s="86" t="s">
        <v>503</v>
      </c>
      <c r="O546" s="86" t="s">
        <v>503</v>
      </c>
      <c r="P546" s="85" t="s">
        <v>503</v>
      </c>
      <c r="Q546" s="86" t="s">
        <v>4177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1556</v>
      </c>
      <c r="F547" t="s">
        <v>1548</v>
      </c>
      <c r="G547" t="s">
        <v>4173</v>
      </c>
      <c r="H547" s="86" t="s">
        <v>503</v>
      </c>
      <c r="I547" s="86" t="s">
        <v>503</v>
      </c>
      <c r="J547" t="s">
        <v>4178</v>
      </c>
      <c r="K547" t="s">
        <v>4179</v>
      </c>
      <c r="L547">
        <v>39830000</v>
      </c>
      <c r="M547" s="86" t="s">
        <v>4180</v>
      </c>
      <c r="N547" s="86" t="s">
        <v>503</v>
      </c>
      <c r="O547" s="86" t="s">
        <v>503</v>
      </c>
      <c r="P547" s="85" t="s">
        <v>503</v>
      </c>
      <c r="Q547" s="86" t="s">
        <v>4481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1702</v>
      </c>
      <c r="F548" t="s">
        <v>1791</v>
      </c>
      <c r="G548" t="s">
        <v>4096</v>
      </c>
      <c r="H548" s="86" t="s">
        <v>503</v>
      </c>
      <c r="I548" s="86" t="s">
        <v>503</v>
      </c>
      <c r="J548" t="s">
        <v>4101</v>
      </c>
      <c r="K548" t="s">
        <v>4181</v>
      </c>
      <c r="L548">
        <v>35930205</v>
      </c>
      <c r="M548" s="86" t="s">
        <v>4182</v>
      </c>
      <c r="N548" s="86" t="s">
        <v>503</v>
      </c>
      <c r="O548" s="86" t="s">
        <v>503</v>
      </c>
      <c r="P548" s="85" t="s">
        <v>503</v>
      </c>
      <c r="Q548" s="86" t="s">
        <v>4183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1702</v>
      </c>
      <c r="F549" t="s">
        <v>1791</v>
      </c>
      <c r="G549" t="s">
        <v>4096</v>
      </c>
      <c r="H549" s="86" t="s">
        <v>503</v>
      </c>
      <c r="I549" s="86" t="s">
        <v>503</v>
      </c>
      <c r="J549" t="s">
        <v>4184</v>
      </c>
      <c r="K549" t="s">
        <v>4185</v>
      </c>
      <c r="L549">
        <v>35930198</v>
      </c>
      <c r="M549" s="86" t="s">
        <v>4186</v>
      </c>
      <c r="N549" s="86" t="s">
        <v>503</v>
      </c>
      <c r="O549" s="86" t="s">
        <v>503</v>
      </c>
      <c r="P549" s="85" t="s">
        <v>503</v>
      </c>
      <c r="Q549" s="86" t="s">
        <v>4187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1702</v>
      </c>
      <c r="F550" t="s">
        <v>1548</v>
      </c>
      <c r="G550" t="s">
        <v>175</v>
      </c>
      <c r="H550" s="86" t="s">
        <v>503</v>
      </c>
      <c r="I550" s="86" t="s">
        <v>503</v>
      </c>
      <c r="J550" t="s">
        <v>4188</v>
      </c>
      <c r="K550" t="s">
        <v>4189</v>
      </c>
      <c r="L550">
        <v>39800000</v>
      </c>
      <c r="M550" s="86" t="s">
        <v>4190</v>
      </c>
      <c r="N550" s="86" t="s">
        <v>503</v>
      </c>
      <c r="O550" s="86" t="s">
        <v>503</v>
      </c>
      <c r="P550" s="85" t="s">
        <v>503</v>
      </c>
      <c r="Q550" s="86" t="s">
        <v>4191</v>
      </c>
    </row>
    <row r="551" spans="1:17" ht="18" customHeight="1">
      <c r="A551">
        <v>3697</v>
      </c>
      <c r="B551">
        <v>3697</v>
      </c>
      <c r="C551" s="14">
        <v>41071</v>
      </c>
      <c r="D551">
        <v>41129</v>
      </c>
      <c r="E551" t="s">
        <v>1702</v>
      </c>
      <c r="F551" t="s">
        <v>1548</v>
      </c>
      <c r="G551" t="s">
        <v>175</v>
      </c>
      <c r="H551" s="86" t="s">
        <v>503</v>
      </c>
      <c r="I551" s="86" t="s">
        <v>503</v>
      </c>
      <c r="J551" t="s">
        <v>4192</v>
      </c>
      <c r="K551" t="s">
        <v>5530</v>
      </c>
      <c r="L551">
        <v>39800000</v>
      </c>
      <c r="M551" s="86" t="s">
        <v>4193</v>
      </c>
      <c r="N551" s="86" t="s">
        <v>503</v>
      </c>
      <c r="O551" s="86" t="s">
        <v>503</v>
      </c>
      <c r="P551" s="85" t="s">
        <v>503</v>
      </c>
      <c r="Q551" s="86" t="s">
        <v>5531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1556</v>
      </c>
      <c r="F552" t="s">
        <v>1548</v>
      </c>
      <c r="G552" t="s">
        <v>175</v>
      </c>
      <c r="H552" s="86" t="s">
        <v>503</v>
      </c>
      <c r="I552" s="86" t="s">
        <v>503</v>
      </c>
      <c r="J552" t="s">
        <v>4194</v>
      </c>
      <c r="K552" t="s">
        <v>4195</v>
      </c>
      <c r="L552">
        <v>39800000</v>
      </c>
      <c r="M552" s="86" t="s">
        <v>4149</v>
      </c>
      <c r="N552" s="86" t="s">
        <v>503</v>
      </c>
      <c r="O552" s="86" t="s">
        <v>503</v>
      </c>
      <c r="P552" s="85" t="s">
        <v>503</v>
      </c>
      <c r="Q552" s="86" t="s">
        <v>4880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1702</v>
      </c>
      <c r="F553" t="s">
        <v>1548</v>
      </c>
      <c r="G553" t="s">
        <v>175</v>
      </c>
      <c r="H553" s="86" t="s">
        <v>503</v>
      </c>
      <c r="I553" s="86" t="s">
        <v>503</v>
      </c>
      <c r="J553" t="s">
        <v>4196</v>
      </c>
      <c r="K553" t="s">
        <v>4197</v>
      </c>
      <c r="L553">
        <v>39800000</v>
      </c>
      <c r="M553" s="86" t="s">
        <v>4198</v>
      </c>
      <c r="N553" s="86" t="s">
        <v>503</v>
      </c>
      <c r="O553" s="86" t="s">
        <v>503</v>
      </c>
      <c r="P553" s="85" t="s">
        <v>503</v>
      </c>
      <c r="Q553" s="86" t="s">
        <v>4199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1556</v>
      </c>
      <c r="F554" t="s">
        <v>1548</v>
      </c>
      <c r="G554" t="s">
        <v>175</v>
      </c>
      <c r="H554" s="86" t="s">
        <v>503</v>
      </c>
      <c r="I554" s="86" t="s">
        <v>503</v>
      </c>
      <c r="J554" t="s">
        <v>4235</v>
      </c>
      <c r="K554" t="s">
        <v>4236</v>
      </c>
      <c r="L554">
        <v>39800000</v>
      </c>
      <c r="M554" s="86" t="s">
        <v>4237</v>
      </c>
      <c r="N554" s="86" t="s">
        <v>503</v>
      </c>
      <c r="O554" s="86" t="s">
        <v>503</v>
      </c>
      <c r="P554" s="85" t="s">
        <v>503</v>
      </c>
      <c r="Q554" s="86" t="s">
        <v>4881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1702</v>
      </c>
      <c r="F555" t="s">
        <v>1548</v>
      </c>
      <c r="G555" t="s">
        <v>175</v>
      </c>
      <c r="H555" s="86" t="s">
        <v>503</v>
      </c>
      <c r="I555" s="86" t="s">
        <v>503</v>
      </c>
      <c r="J555" t="s">
        <v>4238</v>
      </c>
      <c r="K555" t="s">
        <v>4239</v>
      </c>
      <c r="L555">
        <v>39800000</v>
      </c>
      <c r="M555" s="86" t="s">
        <v>4240</v>
      </c>
      <c r="N555" s="86" t="s">
        <v>503</v>
      </c>
      <c r="O555" s="86" t="s">
        <v>503</v>
      </c>
      <c r="P555" s="85" t="s">
        <v>503</v>
      </c>
      <c r="Q555" s="86" t="s">
        <v>4241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1556</v>
      </c>
      <c r="F556" t="s">
        <v>1548</v>
      </c>
      <c r="G556" t="s">
        <v>4173</v>
      </c>
      <c r="H556" s="86" t="s">
        <v>503</v>
      </c>
      <c r="I556" s="86" t="s">
        <v>503</v>
      </c>
      <c r="J556" t="s">
        <v>4242</v>
      </c>
      <c r="K556" t="s">
        <v>4243</v>
      </c>
      <c r="L556">
        <v>39830000</v>
      </c>
      <c r="M556" s="86" t="s">
        <v>4244</v>
      </c>
      <c r="N556" s="86" t="s">
        <v>503</v>
      </c>
      <c r="O556" s="86" t="s">
        <v>503</v>
      </c>
      <c r="P556" s="85" t="s">
        <v>503</v>
      </c>
      <c r="Q556" s="86" t="s">
        <v>4882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1556</v>
      </c>
      <c r="F557" t="s">
        <v>1548</v>
      </c>
      <c r="G557" t="s">
        <v>4173</v>
      </c>
      <c r="H557" s="86" t="s">
        <v>503</v>
      </c>
      <c r="I557" s="86" t="s">
        <v>503</v>
      </c>
      <c r="J557" t="s">
        <v>4245</v>
      </c>
      <c r="K557" t="s">
        <v>4246</v>
      </c>
      <c r="L557">
        <v>39830000</v>
      </c>
      <c r="M557" s="86" t="s">
        <v>4244</v>
      </c>
      <c r="N557" s="86" t="s">
        <v>503</v>
      </c>
      <c r="O557" s="86" t="s">
        <v>503</v>
      </c>
      <c r="P557" s="85" t="s">
        <v>503</v>
      </c>
      <c r="Q557" s="86" t="s">
        <v>4883</v>
      </c>
    </row>
    <row r="558" spans="1:17" ht="18" customHeight="1">
      <c r="A558">
        <v>3747</v>
      </c>
      <c r="B558">
        <v>3747</v>
      </c>
      <c r="C558" s="14">
        <v>41073</v>
      </c>
      <c r="D558">
        <v>41121</v>
      </c>
      <c r="E558" t="s">
        <v>1702</v>
      </c>
      <c r="F558" t="s">
        <v>1548</v>
      </c>
      <c r="G558" t="s">
        <v>4906</v>
      </c>
      <c r="H558" s="86" t="s">
        <v>503</v>
      </c>
      <c r="I558" s="86" t="s">
        <v>503</v>
      </c>
      <c r="J558" t="s">
        <v>4247</v>
      </c>
      <c r="K558" t="s">
        <v>4248</v>
      </c>
      <c r="L558">
        <v>35865000</v>
      </c>
      <c r="M558" s="86" t="s">
        <v>4249</v>
      </c>
      <c r="N558" s="86" t="s">
        <v>503</v>
      </c>
      <c r="O558" s="86" t="s">
        <v>503</v>
      </c>
      <c r="P558" s="85" t="s">
        <v>503</v>
      </c>
      <c r="Q558" s="86" t="s">
        <v>5532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1702</v>
      </c>
      <c r="F559" t="s">
        <v>1548</v>
      </c>
      <c r="G559" t="s">
        <v>4173</v>
      </c>
      <c r="H559" s="86" t="s">
        <v>503</v>
      </c>
      <c r="I559" s="86" t="s">
        <v>503</v>
      </c>
      <c r="J559" t="s">
        <v>4250</v>
      </c>
      <c r="K559" t="s">
        <v>4251</v>
      </c>
      <c r="L559">
        <v>39830000</v>
      </c>
      <c r="M559" s="86" t="s">
        <v>4180</v>
      </c>
      <c r="N559" s="86" t="s">
        <v>503</v>
      </c>
      <c r="O559" s="86" t="s">
        <v>503</v>
      </c>
      <c r="P559" s="85" t="s">
        <v>503</v>
      </c>
      <c r="Q559" s="86" t="s">
        <v>4252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1702</v>
      </c>
      <c r="F560" t="s">
        <v>1548</v>
      </c>
      <c r="G560" t="s">
        <v>4173</v>
      </c>
      <c r="H560" s="86" t="s">
        <v>503</v>
      </c>
      <c r="I560" s="86" t="s">
        <v>503</v>
      </c>
      <c r="J560" t="s">
        <v>4253</v>
      </c>
      <c r="K560" t="s">
        <v>4254</v>
      </c>
      <c r="L560">
        <v>39830000</v>
      </c>
      <c r="M560" s="86" t="s">
        <v>4180</v>
      </c>
      <c r="N560" s="86" t="s">
        <v>503</v>
      </c>
      <c r="O560" s="86" t="s">
        <v>503</v>
      </c>
      <c r="P560" s="85" t="s">
        <v>503</v>
      </c>
      <c r="Q560" s="86" t="s">
        <v>4255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1702</v>
      </c>
      <c r="F561" t="s">
        <v>1548</v>
      </c>
      <c r="G561" t="s">
        <v>4173</v>
      </c>
      <c r="H561" s="86" t="s">
        <v>503</v>
      </c>
      <c r="I561" s="86" t="s">
        <v>503</v>
      </c>
      <c r="J561" t="s">
        <v>4256</v>
      </c>
      <c r="K561" t="s">
        <v>4257</v>
      </c>
      <c r="L561">
        <v>39830000</v>
      </c>
      <c r="M561" s="86" t="s">
        <v>4258</v>
      </c>
      <c r="N561" s="86" t="s">
        <v>503</v>
      </c>
      <c r="O561" s="86" t="s">
        <v>503</v>
      </c>
      <c r="P561" s="85" t="s">
        <v>503</v>
      </c>
      <c r="Q561" s="86" t="s">
        <v>4259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1556</v>
      </c>
      <c r="F562" t="s">
        <v>1548</v>
      </c>
      <c r="G562" t="s">
        <v>2931</v>
      </c>
      <c r="H562" s="86" t="s">
        <v>503</v>
      </c>
      <c r="I562" s="86" t="s">
        <v>503</v>
      </c>
      <c r="J562" t="s">
        <v>4260</v>
      </c>
      <c r="K562" t="s">
        <v>4261</v>
      </c>
      <c r="L562">
        <v>39873000</v>
      </c>
      <c r="M562" s="86" t="s">
        <v>4262</v>
      </c>
      <c r="N562" s="86" t="s">
        <v>503</v>
      </c>
      <c r="O562" s="86" t="s">
        <v>503</v>
      </c>
      <c r="P562" s="85" t="s">
        <v>503</v>
      </c>
      <c r="Q562" s="86" t="s">
        <v>4918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1556</v>
      </c>
      <c r="F563" t="s">
        <v>1548</v>
      </c>
      <c r="G563" t="s">
        <v>2931</v>
      </c>
      <c r="H563" s="86" t="s">
        <v>503</v>
      </c>
      <c r="I563" s="86" t="s">
        <v>503</v>
      </c>
      <c r="J563" t="s">
        <v>4263</v>
      </c>
      <c r="K563" t="s">
        <v>4264</v>
      </c>
      <c r="L563">
        <v>39873000</v>
      </c>
      <c r="M563" s="86" t="s">
        <v>4262</v>
      </c>
      <c r="N563" s="86" t="s">
        <v>503</v>
      </c>
      <c r="O563" s="86" t="s">
        <v>503</v>
      </c>
      <c r="P563" s="85" t="s">
        <v>503</v>
      </c>
      <c r="Q563" s="86" t="s">
        <v>4919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1702</v>
      </c>
      <c r="F564" t="s">
        <v>1548</v>
      </c>
      <c r="G564" t="s">
        <v>4221</v>
      </c>
      <c r="H564" s="86" t="s">
        <v>503</v>
      </c>
      <c r="I564" s="86" t="s">
        <v>503</v>
      </c>
      <c r="J564" t="s">
        <v>4265</v>
      </c>
      <c r="K564" t="s">
        <v>4266</v>
      </c>
      <c r="L564">
        <v>39860000</v>
      </c>
      <c r="M564" s="86" t="s">
        <v>4267</v>
      </c>
      <c r="N564" s="86" t="s">
        <v>503</v>
      </c>
      <c r="O564" s="86" t="s">
        <v>503</v>
      </c>
      <c r="P564" s="85" t="s">
        <v>503</v>
      </c>
      <c r="Q564" s="86" t="s">
        <v>4268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1556</v>
      </c>
      <c r="F565" t="s">
        <v>1548</v>
      </c>
      <c r="G565" t="s">
        <v>4221</v>
      </c>
      <c r="H565" s="86" t="s">
        <v>503</v>
      </c>
      <c r="I565" s="86" t="s">
        <v>503</v>
      </c>
      <c r="J565" t="s">
        <v>4269</v>
      </c>
      <c r="K565" t="s">
        <v>4270</v>
      </c>
      <c r="L565">
        <v>39860000</v>
      </c>
      <c r="M565" s="86" t="s">
        <v>4267</v>
      </c>
      <c r="N565" s="86" t="s">
        <v>503</v>
      </c>
      <c r="O565" s="86" t="s">
        <v>503</v>
      </c>
      <c r="P565" s="85" t="s">
        <v>503</v>
      </c>
      <c r="Q565" s="86" t="s">
        <v>4920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1556</v>
      </c>
      <c r="F566" t="s">
        <v>1548</v>
      </c>
      <c r="G566" t="s">
        <v>4221</v>
      </c>
      <c r="H566" s="86" t="s">
        <v>503</v>
      </c>
      <c r="I566" s="86" t="s">
        <v>503</v>
      </c>
      <c r="J566" t="s">
        <v>4271</v>
      </c>
      <c r="K566" t="s">
        <v>4272</v>
      </c>
      <c r="L566">
        <v>39860000</v>
      </c>
      <c r="M566" s="86" t="s">
        <v>4267</v>
      </c>
      <c r="N566" s="86" t="s">
        <v>503</v>
      </c>
      <c r="O566" s="86" t="s">
        <v>503</v>
      </c>
      <c r="P566" s="85" t="s">
        <v>503</v>
      </c>
      <c r="Q566" s="86" t="s">
        <v>4921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1702</v>
      </c>
      <c r="F567" t="s">
        <v>1548</v>
      </c>
      <c r="G567" t="s">
        <v>4221</v>
      </c>
      <c r="H567" s="86" t="s">
        <v>503</v>
      </c>
      <c r="I567" s="86" t="s">
        <v>503</v>
      </c>
      <c r="J567" t="s">
        <v>4273</v>
      </c>
      <c r="K567" t="s">
        <v>4274</v>
      </c>
      <c r="L567">
        <v>39860000</v>
      </c>
      <c r="M567" s="86" t="s">
        <v>4267</v>
      </c>
      <c r="N567" s="86" t="s">
        <v>503</v>
      </c>
      <c r="O567" s="86" t="s">
        <v>503</v>
      </c>
      <c r="P567" s="85" t="s">
        <v>503</v>
      </c>
      <c r="Q567" s="86" t="s">
        <v>4275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1702</v>
      </c>
      <c r="F568" t="s">
        <v>1548</v>
      </c>
      <c r="G568" t="s">
        <v>4221</v>
      </c>
      <c r="H568" s="86" t="s">
        <v>503</v>
      </c>
      <c r="I568" s="86" t="s">
        <v>503</v>
      </c>
      <c r="J568" t="s">
        <v>4276</v>
      </c>
      <c r="K568" t="s">
        <v>4277</v>
      </c>
      <c r="L568">
        <v>39860000</v>
      </c>
      <c r="M568" s="86" t="s">
        <v>4267</v>
      </c>
      <c r="N568" s="86" t="s">
        <v>503</v>
      </c>
      <c r="O568" s="86" t="s">
        <v>503</v>
      </c>
      <c r="P568" s="85" t="s">
        <v>503</v>
      </c>
      <c r="Q568" s="86" t="s">
        <v>4278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1702</v>
      </c>
      <c r="F569" t="s">
        <v>1548</v>
      </c>
      <c r="G569" t="s">
        <v>4221</v>
      </c>
      <c r="H569" s="86" t="s">
        <v>503</v>
      </c>
      <c r="I569" s="86" t="s">
        <v>503</v>
      </c>
      <c r="J569" t="s">
        <v>4279</v>
      </c>
      <c r="K569" t="s">
        <v>4280</v>
      </c>
      <c r="L569">
        <v>39860000</v>
      </c>
      <c r="M569" s="86" t="s">
        <v>4267</v>
      </c>
      <c r="N569" s="86" t="s">
        <v>503</v>
      </c>
      <c r="O569" s="86" t="s">
        <v>503</v>
      </c>
      <c r="P569" s="85" t="s">
        <v>503</v>
      </c>
      <c r="Q569" s="86" t="s">
        <v>4281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1702</v>
      </c>
      <c r="F570" t="s">
        <v>1548</v>
      </c>
      <c r="G570" t="s">
        <v>4221</v>
      </c>
      <c r="H570" s="86" t="s">
        <v>503</v>
      </c>
      <c r="I570" s="86" t="s">
        <v>503</v>
      </c>
      <c r="J570" t="s">
        <v>4282</v>
      </c>
      <c r="K570" t="s">
        <v>4283</v>
      </c>
      <c r="L570">
        <v>39860000</v>
      </c>
      <c r="M570" s="86" t="s">
        <v>4267</v>
      </c>
      <c r="N570" s="86" t="s">
        <v>503</v>
      </c>
      <c r="O570" s="86" t="s">
        <v>503</v>
      </c>
      <c r="P570" s="85" t="s">
        <v>503</v>
      </c>
      <c r="Q570" s="86" t="s">
        <v>4284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1702</v>
      </c>
      <c r="F571" t="s">
        <v>1548</v>
      </c>
      <c r="G571" t="s">
        <v>4221</v>
      </c>
      <c r="H571" s="86" t="s">
        <v>503</v>
      </c>
      <c r="I571" s="86" t="s">
        <v>503</v>
      </c>
      <c r="J571" t="s">
        <v>4285</v>
      </c>
      <c r="K571" t="s">
        <v>4286</v>
      </c>
      <c r="L571">
        <v>39860000</v>
      </c>
      <c r="M571" s="86" t="s">
        <v>4267</v>
      </c>
      <c r="N571" s="86" t="s">
        <v>503</v>
      </c>
      <c r="O571" s="86" t="s">
        <v>503</v>
      </c>
      <c r="P571" s="85" t="s">
        <v>503</v>
      </c>
      <c r="Q571" s="86" t="s">
        <v>4287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1702</v>
      </c>
      <c r="F572" t="s">
        <v>1548</v>
      </c>
      <c r="G572" t="s">
        <v>175</v>
      </c>
      <c r="H572" s="86" t="s">
        <v>503</v>
      </c>
      <c r="I572" s="86" t="s">
        <v>503</v>
      </c>
      <c r="J572" t="s">
        <v>4288</v>
      </c>
      <c r="K572" t="s">
        <v>4289</v>
      </c>
      <c r="L572">
        <v>39800000</v>
      </c>
      <c r="M572" s="86" t="s">
        <v>4149</v>
      </c>
      <c r="N572" s="86" t="s">
        <v>503</v>
      </c>
      <c r="O572" s="86" t="s">
        <v>503</v>
      </c>
      <c r="P572" s="85" t="s">
        <v>503</v>
      </c>
      <c r="Q572" s="86" t="s">
        <v>4290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1702</v>
      </c>
      <c r="F573" t="s">
        <v>1548</v>
      </c>
      <c r="G573" t="s">
        <v>2700</v>
      </c>
      <c r="H573" s="86" t="s">
        <v>503</v>
      </c>
      <c r="I573" s="86" t="s">
        <v>503</v>
      </c>
      <c r="J573" t="s">
        <v>2701</v>
      </c>
      <c r="K573" t="s">
        <v>2704</v>
      </c>
      <c r="L573" t="s">
        <v>5348</v>
      </c>
      <c r="M573" s="86" t="s">
        <v>2703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1702</v>
      </c>
      <c r="F574" t="s">
        <v>1548</v>
      </c>
      <c r="G574" t="s">
        <v>175</v>
      </c>
      <c r="H574" s="86" t="s">
        <v>503</v>
      </c>
      <c r="I574" s="86" t="s">
        <v>503</v>
      </c>
      <c r="J574" t="s">
        <v>4291</v>
      </c>
      <c r="K574" t="s">
        <v>4292</v>
      </c>
      <c r="L574">
        <v>39800000</v>
      </c>
      <c r="M574" s="86" t="s">
        <v>4293</v>
      </c>
      <c r="N574" s="86" t="s">
        <v>503</v>
      </c>
      <c r="O574" s="86" t="s">
        <v>503</v>
      </c>
      <c r="P574" s="85" t="s">
        <v>503</v>
      </c>
      <c r="Q574" s="86" t="s">
        <v>4294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1702</v>
      </c>
      <c r="F575" t="s">
        <v>1548</v>
      </c>
      <c r="G575" t="s">
        <v>4222</v>
      </c>
      <c r="H575" s="86" t="s">
        <v>503</v>
      </c>
      <c r="I575" s="86" t="s">
        <v>503</v>
      </c>
      <c r="J575" t="s">
        <v>4295</v>
      </c>
      <c r="K575" t="s">
        <v>4296</v>
      </c>
      <c r="L575">
        <v>39695000</v>
      </c>
      <c r="M575" s="86" t="s">
        <v>4297</v>
      </c>
      <c r="N575" s="86" t="s">
        <v>503</v>
      </c>
      <c r="O575" s="86" t="s">
        <v>503</v>
      </c>
      <c r="P575" s="85" t="s">
        <v>503</v>
      </c>
      <c r="Q575" s="86" t="s">
        <v>4298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1702</v>
      </c>
      <c r="F576" t="s">
        <v>1548</v>
      </c>
      <c r="G576" t="s">
        <v>2126</v>
      </c>
      <c r="H576" s="86" t="s">
        <v>503</v>
      </c>
      <c r="I576" s="86" t="s">
        <v>503</v>
      </c>
      <c r="J576" t="s">
        <v>4299</v>
      </c>
      <c r="K576" t="s">
        <v>4300</v>
      </c>
      <c r="L576">
        <v>39685000</v>
      </c>
      <c r="M576" s="86" t="s">
        <v>4301</v>
      </c>
      <c r="N576" s="86" t="s">
        <v>503</v>
      </c>
      <c r="O576" s="86" t="s">
        <v>503</v>
      </c>
      <c r="P576" s="85" t="s">
        <v>503</v>
      </c>
      <c r="Q576" s="86" t="s">
        <v>4302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1702</v>
      </c>
      <c r="F577" t="s">
        <v>1548</v>
      </c>
      <c r="G577" t="s">
        <v>175</v>
      </c>
      <c r="H577" s="86" t="s">
        <v>503</v>
      </c>
      <c r="I577" s="86" t="s">
        <v>503</v>
      </c>
      <c r="J577" t="s">
        <v>4303</v>
      </c>
      <c r="K577" t="s">
        <v>4304</v>
      </c>
      <c r="L577">
        <v>39800000</v>
      </c>
      <c r="M577" s="86" t="s">
        <v>4240</v>
      </c>
      <c r="N577" s="86" t="s">
        <v>503</v>
      </c>
      <c r="O577" s="86" t="s">
        <v>503</v>
      </c>
      <c r="P577" s="85" t="s">
        <v>503</v>
      </c>
      <c r="Q577" s="86" t="s">
        <v>4305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1702</v>
      </c>
      <c r="F578" t="s">
        <v>1548</v>
      </c>
      <c r="G578" t="s">
        <v>175</v>
      </c>
      <c r="H578" s="86" t="s">
        <v>503</v>
      </c>
      <c r="I578" s="86" t="s">
        <v>503</v>
      </c>
      <c r="J578" t="s">
        <v>4306</v>
      </c>
      <c r="K578" t="s">
        <v>4307</v>
      </c>
      <c r="L578">
        <v>39800000</v>
      </c>
      <c r="M578" s="86" t="s">
        <v>4308</v>
      </c>
      <c r="N578" s="86" t="s">
        <v>503</v>
      </c>
      <c r="O578" s="86" t="s">
        <v>503</v>
      </c>
      <c r="P578" s="85" t="s">
        <v>503</v>
      </c>
      <c r="Q578" s="86" t="s">
        <v>4309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1702</v>
      </c>
      <c r="F579" t="s">
        <v>1548</v>
      </c>
      <c r="G579" t="s">
        <v>4143</v>
      </c>
      <c r="H579" s="86" t="s">
        <v>503</v>
      </c>
      <c r="I579" s="86" t="s">
        <v>503</v>
      </c>
      <c r="J579" t="s">
        <v>4310</v>
      </c>
      <c r="K579" t="s">
        <v>4311</v>
      </c>
      <c r="L579">
        <v>38770000</v>
      </c>
      <c r="M579" s="86" t="s">
        <v>4312</v>
      </c>
      <c r="N579" s="86" t="s">
        <v>503</v>
      </c>
      <c r="O579" s="86" t="s">
        <v>503</v>
      </c>
      <c r="P579" s="85" t="s">
        <v>503</v>
      </c>
      <c r="Q579" s="86" t="s">
        <v>4313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1702</v>
      </c>
      <c r="F580" t="s">
        <v>1548</v>
      </c>
      <c r="G580" t="s">
        <v>175</v>
      </c>
      <c r="H580" s="86" t="s">
        <v>503</v>
      </c>
      <c r="I580" s="86" t="s">
        <v>503</v>
      </c>
      <c r="J580" t="s">
        <v>4314</v>
      </c>
      <c r="K580" t="s">
        <v>4315</v>
      </c>
      <c r="L580">
        <v>39800000</v>
      </c>
      <c r="M580" s="86" t="s">
        <v>4316</v>
      </c>
      <c r="N580" s="86" t="s">
        <v>503</v>
      </c>
      <c r="O580" s="86" t="s">
        <v>503</v>
      </c>
      <c r="P580" s="85" t="s">
        <v>503</v>
      </c>
      <c r="Q580" s="86" t="s">
        <v>4317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1702</v>
      </c>
      <c r="F581" t="s">
        <v>1548</v>
      </c>
      <c r="G581" t="s">
        <v>175</v>
      </c>
      <c r="H581" s="86" t="s">
        <v>503</v>
      </c>
      <c r="I581" s="86" t="s">
        <v>503</v>
      </c>
      <c r="J581" t="s">
        <v>4318</v>
      </c>
      <c r="K581" t="s">
        <v>4319</v>
      </c>
      <c r="L581">
        <v>39800000</v>
      </c>
      <c r="M581" s="86" t="s">
        <v>4320</v>
      </c>
      <c r="N581" s="86" t="s">
        <v>503</v>
      </c>
      <c r="O581" s="86" t="s">
        <v>503</v>
      </c>
      <c r="P581" s="85" t="s">
        <v>503</v>
      </c>
      <c r="Q581" s="86" t="s">
        <v>4321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1702</v>
      </c>
      <c r="F582" t="s">
        <v>1548</v>
      </c>
      <c r="G582" t="s">
        <v>175</v>
      </c>
      <c r="H582" s="86" t="s">
        <v>503</v>
      </c>
      <c r="I582" s="86" t="s">
        <v>503</v>
      </c>
      <c r="J582" t="s">
        <v>4322</v>
      </c>
      <c r="K582" t="s">
        <v>4323</v>
      </c>
      <c r="L582">
        <v>39800000</v>
      </c>
      <c r="M582" s="86" t="s">
        <v>4240</v>
      </c>
      <c r="N582" s="86" t="s">
        <v>503</v>
      </c>
      <c r="O582" s="86" t="s">
        <v>503</v>
      </c>
      <c r="P582" s="85" t="s">
        <v>503</v>
      </c>
      <c r="Q582" s="86" t="s">
        <v>4324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1702</v>
      </c>
      <c r="F583" t="s">
        <v>1548</v>
      </c>
      <c r="G583" t="s">
        <v>175</v>
      </c>
      <c r="H583" s="86" t="s">
        <v>503</v>
      </c>
      <c r="I583" s="86" t="s">
        <v>503</v>
      </c>
      <c r="J583" t="s">
        <v>4325</v>
      </c>
      <c r="K583" t="s">
        <v>4326</v>
      </c>
      <c r="L583">
        <v>39800000</v>
      </c>
      <c r="M583" s="86" t="s">
        <v>4327</v>
      </c>
      <c r="N583" s="86" t="s">
        <v>503</v>
      </c>
      <c r="O583" s="86" t="s">
        <v>503</v>
      </c>
      <c r="P583" s="85" t="s">
        <v>503</v>
      </c>
      <c r="Q583" s="86" t="s">
        <v>4328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1702</v>
      </c>
      <c r="F584" t="s">
        <v>1548</v>
      </c>
      <c r="G584" t="s">
        <v>175</v>
      </c>
      <c r="H584" s="86" t="s">
        <v>503</v>
      </c>
      <c r="I584" s="86" t="s">
        <v>503</v>
      </c>
      <c r="J584" t="s">
        <v>4329</v>
      </c>
      <c r="K584" t="s">
        <v>4330</v>
      </c>
      <c r="L584">
        <v>39800000</v>
      </c>
      <c r="M584" s="86" t="s">
        <v>4331</v>
      </c>
      <c r="N584" s="86" t="s">
        <v>503</v>
      </c>
      <c r="O584" s="86" t="s">
        <v>503</v>
      </c>
      <c r="P584" s="85" t="s">
        <v>503</v>
      </c>
      <c r="Q584" s="86" t="s">
        <v>4332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1702</v>
      </c>
      <c r="F585" t="s">
        <v>1548</v>
      </c>
      <c r="G585" t="s">
        <v>4120</v>
      </c>
      <c r="H585" s="86" t="s">
        <v>503</v>
      </c>
      <c r="I585" s="86" t="s">
        <v>503</v>
      </c>
      <c r="J585" t="s">
        <v>4333</v>
      </c>
      <c r="K585" t="s">
        <v>4334</v>
      </c>
      <c r="L585">
        <v>39740000</v>
      </c>
      <c r="M585" s="86" t="s">
        <v>4129</v>
      </c>
      <c r="N585" s="86" t="s">
        <v>503</v>
      </c>
      <c r="O585" s="86" t="s">
        <v>503</v>
      </c>
      <c r="P585" s="85" t="s">
        <v>503</v>
      </c>
      <c r="Q585" s="86" t="s">
        <v>4335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1702</v>
      </c>
      <c r="F586" t="s">
        <v>1548</v>
      </c>
      <c r="G586" t="s">
        <v>4120</v>
      </c>
      <c r="H586" s="86" t="s">
        <v>503</v>
      </c>
      <c r="I586" s="86" t="s">
        <v>503</v>
      </c>
      <c r="J586" t="s">
        <v>4336</v>
      </c>
      <c r="K586" t="s">
        <v>4337</v>
      </c>
      <c r="L586">
        <v>39740000</v>
      </c>
      <c r="M586" s="86" t="s">
        <v>4129</v>
      </c>
      <c r="N586" s="86" t="s">
        <v>503</v>
      </c>
      <c r="O586" s="86" t="s">
        <v>503</v>
      </c>
      <c r="P586" s="85" t="s">
        <v>503</v>
      </c>
      <c r="Q586" s="86" t="s">
        <v>4338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1702</v>
      </c>
      <c r="F587" t="s">
        <v>1548</v>
      </c>
      <c r="G587" t="s">
        <v>4120</v>
      </c>
      <c r="H587" s="86" t="s">
        <v>503</v>
      </c>
      <c r="I587" s="86" t="s">
        <v>503</v>
      </c>
      <c r="J587" t="s">
        <v>4339</v>
      </c>
      <c r="K587" t="s">
        <v>4340</v>
      </c>
      <c r="L587">
        <v>39740000</v>
      </c>
      <c r="M587" s="86" t="s">
        <v>4129</v>
      </c>
      <c r="N587" s="86" t="s">
        <v>503</v>
      </c>
      <c r="O587" s="86" t="s">
        <v>503</v>
      </c>
      <c r="P587" s="85" t="s">
        <v>503</v>
      </c>
      <c r="Q587" s="86" t="s">
        <v>4341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1702</v>
      </c>
      <c r="F588" t="s">
        <v>1548</v>
      </c>
      <c r="G588" t="s">
        <v>4223</v>
      </c>
      <c r="H588" s="86" t="s">
        <v>503</v>
      </c>
      <c r="I588" s="86" t="s">
        <v>503</v>
      </c>
      <c r="J588" t="s">
        <v>4342</v>
      </c>
      <c r="K588" t="s">
        <v>4343</v>
      </c>
      <c r="L588">
        <v>35894000</v>
      </c>
      <c r="M588" s="86" t="s">
        <v>4344</v>
      </c>
      <c r="N588" s="86" t="s">
        <v>503</v>
      </c>
      <c r="O588" s="86" t="s">
        <v>503</v>
      </c>
      <c r="P588" s="85" t="s">
        <v>503</v>
      </c>
      <c r="Q588" s="86" t="s">
        <v>4345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1702</v>
      </c>
      <c r="F589" t="s">
        <v>1548</v>
      </c>
      <c r="G589" t="s">
        <v>2452</v>
      </c>
      <c r="H589" s="86" t="s">
        <v>503</v>
      </c>
      <c r="I589" s="86" t="s">
        <v>503</v>
      </c>
      <c r="J589" t="s">
        <v>4346</v>
      </c>
      <c r="K589" t="s">
        <v>4347</v>
      </c>
      <c r="L589">
        <v>35970000</v>
      </c>
      <c r="M589" s="86" t="s">
        <v>4348</v>
      </c>
      <c r="N589" s="86" t="s">
        <v>503</v>
      </c>
      <c r="O589" s="86" t="s">
        <v>503</v>
      </c>
      <c r="P589" s="85" t="s">
        <v>503</v>
      </c>
      <c r="Q589" s="86" t="s">
        <v>4349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1702</v>
      </c>
      <c r="F590" t="s">
        <v>1548</v>
      </c>
      <c r="G590" t="s">
        <v>2452</v>
      </c>
      <c r="H590" s="86" t="s">
        <v>503</v>
      </c>
      <c r="I590" s="86" t="s">
        <v>503</v>
      </c>
      <c r="J590" t="s">
        <v>4350</v>
      </c>
      <c r="K590" t="s">
        <v>4351</v>
      </c>
      <c r="L590">
        <v>35970000</v>
      </c>
      <c r="M590" s="86" t="s">
        <v>4352</v>
      </c>
      <c r="N590" s="86" t="s">
        <v>503</v>
      </c>
      <c r="O590" s="86" t="s">
        <v>503</v>
      </c>
      <c r="P590" s="85" t="s">
        <v>503</v>
      </c>
      <c r="Q590" s="86" t="s">
        <v>4353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1702</v>
      </c>
      <c r="F591" t="s">
        <v>1548</v>
      </c>
      <c r="G591" t="s">
        <v>4221</v>
      </c>
      <c r="H591" s="86" t="s">
        <v>503</v>
      </c>
      <c r="I591" s="86" t="s">
        <v>503</v>
      </c>
      <c r="J591" t="s">
        <v>4354</v>
      </c>
      <c r="K591" t="s">
        <v>4355</v>
      </c>
      <c r="L591">
        <v>39860000</v>
      </c>
      <c r="M591" s="86" t="s">
        <v>4267</v>
      </c>
      <c r="N591" s="86" t="s">
        <v>503</v>
      </c>
      <c r="O591" s="86" t="s">
        <v>503</v>
      </c>
      <c r="P591" s="85" t="s">
        <v>503</v>
      </c>
      <c r="Q591" s="86" t="s">
        <v>4356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1702</v>
      </c>
      <c r="F592" t="s">
        <v>1548</v>
      </c>
      <c r="G592" t="s">
        <v>4224</v>
      </c>
      <c r="H592" s="86" t="s">
        <v>503</v>
      </c>
      <c r="I592" s="86" t="s">
        <v>503</v>
      </c>
      <c r="J592" t="s">
        <v>4357</v>
      </c>
      <c r="K592" t="s">
        <v>4358</v>
      </c>
      <c r="L592">
        <v>35800000</v>
      </c>
      <c r="M592" s="86" t="s">
        <v>4359</v>
      </c>
      <c r="N592" s="86" t="s">
        <v>503</v>
      </c>
      <c r="O592" s="86" t="s">
        <v>503</v>
      </c>
      <c r="P592" s="85" t="s">
        <v>503</v>
      </c>
      <c r="Q592" s="86" t="s">
        <v>4360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1702</v>
      </c>
      <c r="F593" t="s">
        <v>1548</v>
      </c>
      <c r="G593" t="s">
        <v>181</v>
      </c>
      <c r="H593" s="86" t="s">
        <v>503</v>
      </c>
      <c r="I593" s="86" t="s">
        <v>503</v>
      </c>
      <c r="J593" t="s">
        <v>4361</v>
      </c>
      <c r="K593" t="s">
        <v>4362</v>
      </c>
      <c r="L593" t="s">
        <v>5062</v>
      </c>
      <c r="M593" s="86" t="s">
        <v>4363</v>
      </c>
      <c r="N593" s="86" t="s">
        <v>503</v>
      </c>
      <c r="O593" s="86" t="s">
        <v>503</v>
      </c>
      <c r="P593" s="85" t="s">
        <v>503</v>
      </c>
      <c r="Q593" s="86" t="s">
        <v>4364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1702</v>
      </c>
      <c r="F594" t="s">
        <v>1548</v>
      </c>
      <c r="G594" t="s">
        <v>2452</v>
      </c>
      <c r="H594" s="86" t="s">
        <v>503</v>
      </c>
      <c r="I594" s="86" t="s">
        <v>503</v>
      </c>
      <c r="J594" t="s">
        <v>4365</v>
      </c>
      <c r="K594" t="s">
        <v>4366</v>
      </c>
      <c r="L594">
        <v>35970000</v>
      </c>
      <c r="M594" s="86" t="s">
        <v>4367</v>
      </c>
      <c r="N594" s="86" t="s">
        <v>503</v>
      </c>
      <c r="O594" s="86" t="s">
        <v>503</v>
      </c>
      <c r="P594" s="85" t="s">
        <v>503</v>
      </c>
      <c r="Q594" s="86" t="s">
        <v>4368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1702</v>
      </c>
      <c r="F595" t="s">
        <v>1548</v>
      </c>
      <c r="G595" t="s">
        <v>4221</v>
      </c>
      <c r="H595" s="86" t="s">
        <v>503</v>
      </c>
      <c r="I595" s="86" t="s">
        <v>503</v>
      </c>
      <c r="J595" t="s">
        <v>4369</v>
      </c>
      <c r="K595" t="s">
        <v>4370</v>
      </c>
      <c r="L595">
        <v>39860000</v>
      </c>
      <c r="M595" s="86" t="s">
        <v>4267</v>
      </c>
      <c r="N595" s="86" t="s">
        <v>503</v>
      </c>
      <c r="O595" s="86" t="s">
        <v>503</v>
      </c>
      <c r="P595" s="85" t="s">
        <v>503</v>
      </c>
      <c r="Q595" s="86" t="s">
        <v>4371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1702</v>
      </c>
      <c r="F596" t="s">
        <v>1548</v>
      </c>
      <c r="G596" t="s">
        <v>2452</v>
      </c>
      <c r="H596" s="86" t="s">
        <v>503</v>
      </c>
      <c r="I596" s="86" t="s">
        <v>503</v>
      </c>
      <c r="J596" t="s">
        <v>4372</v>
      </c>
      <c r="K596" t="s">
        <v>4373</v>
      </c>
      <c r="L596">
        <v>35970000</v>
      </c>
      <c r="M596" s="86" t="s">
        <v>4374</v>
      </c>
      <c r="N596" s="86" t="s">
        <v>503</v>
      </c>
      <c r="O596" s="86" t="s">
        <v>503</v>
      </c>
      <c r="P596" s="85" t="s">
        <v>503</v>
      </c>
      <c r="Q596" s="86" t="s">
        <v>4375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1702</v>
      </c>
      <c r="F597" t="s">
        <v>1548</v>
      </c>
      <c r="G597" t="s">
        <v>2452</v>
      </c>
      <c r="H597" s="86" t="s">
        <v>503</v>
      </c>
      <c r="I597" s="86" t="s">
        <v>503</v>
      </c>
      <c r="J597" t="s">
        <v>4376</v>
      </c>
      <c r="K597" t="s">
        <v>4377</v>
      </c>
      <c r="L597">
        <v>35970000</v>
      </c>
      <c r="M597" s="86" t="s">
        <v>4378</v>
      </c>
      <c r="N597" s="86" t="s">
        <v>503</v>
      </c>
      <c r="O597" s="86" t="s">
        <v>503</v>
      </c>
      <c r="P597" s="85" t="s">
        <v>503</v>
      </c>
      <c r="Q597" s="86" t="s">
        <v>4379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1702</v>
      </c>
      <c r="F598" t="s">
        <v>1548</v>
      </c>
      <c r="G598" t="s">
        <v>2452</v>
      </c>
      <c r="H598" s="86" t="s">
        <v>503</v>
      </c>
      <c r="I598" s="86" t="s">
        <v>503</v>
      </c>
      <c r="J598" t="s">
        <v>4380</v>
      </c>
      <c r="K598" t="s">
        <v>4381</v>
      </c>
      <c r="L598">
        <v>35970000</v>
      </c>
      <c r="M598" s="86" t="s">
        <v>4382</v>
      </c>
      <c r="N598" s="86" t="s">
        <v>503</v>
      </c>
      <c r="O598" s="86" t="s">
        <v>503</v>
      </c>
      <c r="P598" s="85" t="s">
        <v>503</v>
      </c>
      <c r="Q598" s="86" t="s">
        <v>4383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1556</v>
      </c>
      <c r="F599" t="s">
        <v>1548</v>
      </c>
      <c r="G599" t="s">
        <v>2452</v>
      </c>
      <c r="H599" s="86" t="s">
        <v>503</v>
      </c>
      <c r="I599" s="86" t="s">
        <v>503</v>
      </c>
      <c r="J599" t="s">
        <v>4384</v>
      </c>
      <c r="K599" t="s">
        <v>4385</v>
      </c>
      <c r="L599">
        <v>35970000</v>
      </c>
      <c r="M599" s="86" t="s">
        <v>4386</v>
      </c>
      <c r="N599" s="86" t="s">
        <v>503</v>
      </c>
      <c r="O599" s="86" t="s">
        <v>503</v>
      </c>
      <c r="P599" s="85" t="s">
        <v>503</v>
      </c>
      <c r="Q599" s="86" t="s">
        <v>4922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1702</v>
      </c>
      <c r="F600" t="s">
        <v>1548</v>
      </c>
      <c r="G600" t="s">
        <v>2452</v>
      </c>
      <c r="H600" s="86" t="s">
        <v>503</v>
      </c>
      <c r="I600" s="86" t="s">
        <v>503</v>
      </c>
      <c r="J600" t="s">
        <v>4387</v>
      </c>
      <c r="K600" t="s">
        <v>4388</v>
      </c>
      <c r="L600">
        <v>35970000</v>
      </c>
      <c r="M600" s="86" t="s">
        <v>4389</v>
      </c>
      <c r="N600" s="86" t="s">
        <v>503</v>
      </c>
      <c r="O600" s="86" t="s">
        <v>503</v>
      </c>
      <c r="P600" s="85" t="s">
        <v>503</v>
      </c>
      <c r="Q600" s="86" t="s">
        <v>4390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1702</v>
      </c>
      <c r="F601" t="s">
        <v>1548</v>
      </c>
      <c r="G601" t="s">
        <v>2452</v>
      </c>
      <c r="H601" s="86" t="s">
        <v>503</v>
      </c>
      <c r="I601" s="86" t="s">
        <v>503</v>
      </c>
      <c r="J601" t="s">
        <v>4391</v>
      </c>
      <c r="K601" t="s">
        <v>4392</v>
      </c>
      <c r="L601">
        <v>35970000</v>
      </c>
      <c r="M601" s="86" t="s">
        <v>4393</v>
      </c>
      <c r="N601" s="86" t="s">
        <v>503</v>
      </c>
      <c r="O601" s="86" t="s">
        <v>503</v>
      </c>
      <c r="P601" s="85" t="s">
        <v>503</v>
      </c>
      <c r="Q601" s="86" t="s">
        <v>4394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1702</v>
      </c>
      <c r="F602" t="s">
        <v>1548</v>
      </c>
      <c r="G602" t="s">
        <v>4143</v>
      </c>
      <c r="H602" s="86" t="s">
        <v>503</v>
      </c>
      <c r="I602" s="86" t="s">
        <v>503</v>
      </c>
      <c r="J602" t="s">
        <v>4395</v>
      </c>
      <c r="K602" t="s">
        <v>4396</v>
      </c>
      <c r="L602">
        <v>38770000</v>
      </c>
      <c r="M602" s="86" t="s">
        <v>4397</v>
      </c>
      <c r="N602" s="86" t="s">
        <v>503</v>
      </c>
      <c r="O602" s="86" t="s">
        <v>503</v>
      </c>
      <c r="P602" s="85" t="s">
        <v>503</v>
      </c>
      <c r="Q602" s="86" t="s">
        <v>4398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1702</v>
      </c>
      <c r="F603" t="s">
        <v>1548</v>
      </c>
      <c r="G603" t="s">
        <v>4143</v>
      </c>
      <c r="H603" s="86" t="s">
        <v>503</v>
      </c>
      <c r="I603" s="86" t="s">
        <v>503</v>
      </c>
      <c r="J603" t="s">
        <v>4399</v>
      </c>
      <c r="K603" t="s">
        <v>4400</v>
      </c>
      <c r="L603">
        <v>38770000</v>
      </c>
      <c r="M603" s="86" t="s">
        <v>4401</v>
      </c>
      <c r="N603" s="86" t="s">
        <v>503</v>
      </c>
      <c r="O603" s="86" t="s">
        <v>503</v>
      </c>
      <c r="P603" s="85" t="s">
        <v>503</v>
      </c>
      <c r="Q603" s="86" t="s">
        <v>4402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1702</v>
      </c>
      <c r="F604" t="s">
        <v>1548</v>
      </c>
      <c r="G604" t="s">
        <v>2778</v>
      </c>
      <c r="H604" s="86" t="s">
        <v>503</v>
      </c>
      <c r="I604" s="86" t="s">
        <v>503</v>
      </c>
      <c r="J604" t="s">
        <v>4403</v>
      </c>
      <c r="K604" t="s">
        <v>4404</v>
      </c>
      <c r="L604">
        <v>38570000</v>
      </c>
      <c r="M604" s="86" t="s">
        <v>4405</v>
      </c>
      <c r="N604" s="86" t="s">
        <v>503</v>
      </c>
      <c r="O604" s="86" t="s">
        <v>503</v>
      </c>
      <c r="P604" s="85" t="s">
        <v>503</v>
      </c>
      <c r="Q604" s="86" t="s">
        <v>4482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1702</v>
      </c>
      <c r="F605" t="s">
        <v>1548</v>
      </c>
      <c r="G605" t="s">
        <v>2885</v>
      </c>
      <c r="H605" s="86" t="s">
        <v>503</v>
      </c>
      <c r="I605" s="86" t="s">
        <v>503</v>
      </c>
      <c r="J605" t="s">
        <v>4406</v>
      </c>
      <c r="K605" t="s">
        <v>4407</v>
      </c>
      <c r="L605">
        <v>38785000</v>
      </c>
      <c r="M605" s="86" t="s">
        <v>4408</v>
      </c>
      <c r="N605" s="86" t="s">
        <v>503</v>
      </c>
      <c r="O605" s="86" t="s">
        <v>503</v>
      </c>
      <c r="P605" s="85" t="s">
        <v>503</v>
      </c>
      <c r="Q605" s="86" t="s">
        <v>4409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1702</v>
      </c>
      <c r="F606" t="s">
        <v>1548</v>
      </c>
      <c r="G606" t="s">
        <v>2885</v>
      </c>
      <c r="H606" s="86" t="s">
        <v>503</v>
      </c>
      <c r="I606" s="86" t="s">
        <v>503</v>
      </c>
      <c r="J606" t="s">
        <v>4410</v>
      </c>
      <c r="K606" t="s">
        <v>4411</v>
      </c>
      <c r="L606">
        <v>38785000</v>
      </c>
      <c r="M606" s="86" t="s">
        <v>4412</v>
      </c>
      <c r="N606" s="86" t="s">
        <v>503</v>
      </c>
      <c r="O606" s="86" t="s">
        <v>503</v>
      </c>
      <c r="P606" s="85" t="s">
        <v>503</v>
      </c>
      <c r="Q606" s="86" t="s">
        <v>4413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1702</v>
      </c>
      <c r="F607" t="s">
        <v>1548</v>
      </c>
      <c r="G607" t="s">
        <v>2885</v>
      </c>
      <c r="H607" s="86" t="s">
        <v>503</v>
      </c>
      <c r="I607" s="86" t="s">
        <v>503</v>
      </c>
      <c r="J607" t="s">
        <v>4414</v>
      </c>
      <c r="K607" t="s">
        <v>4415</v>
      </c>
      <c r="L607">
        <v>38785000</v>
      </c>
      <c r="M607" s="86" t="s">
        <v>2888</v>
      </c>
      <c r="N607" s="86" t="s">
        <v>503</v>
      </c>
      <c r="O607" s="86" t="s">
        <v>503</v>
      </c>
      <c r="P607" s="85" t="s">
        <v>503</v>
      </c>
      <c r="Q607" s="86" t="s">
        <v>4416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1702</v>
      </c>
      <c r="F608" t="s">
        <v>1548</v>
      </c>
      <c r="G608" t="s">
        <v>2778</v>
      </c>
      <c r="H608" s="86" t="s">
        <v>503</v>
      </c>
      <c r="I608" s="86" t="s">
        <v>503</v>
      </c>
      <c r="J608" t="s">
        <v>4439</v>
      </c>
      <c r="K608" t="s">
        <v>4440</v>
      </c>
      <c r="L608">
        <v>38570000</v>
      </c>
      <c r="M608" s="86" t="s">
        <v>4441</v>
      </c>
      <c r="N608" s="86" t="s">
        <v>503</v>
      </c>
      <c r="O608" s="86" t="s">
        <v>503</v>
      </c>
      <c r="P608" s="85" t="s">
        <v>503</v>
      </c>
      <c r="Q608" s="86" t="s">
        <v>4442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1702</v>
      </c>
      <c r="F609" t="s">
        <v>1548</v>
      </c>
      <c r="G609" t="s">
        <v>181</v>
      </c>
      <c r="H609" s="86" t="s">
        <v>503</v>
      </c>
      <c r="I609" s="86" t="s">
        <v>503</v>
      </c>
      <c r="J609" t="s">
        <v>4483</v>
      </c>
      <c r="K609" t="s">
        <v>4484</v>
      </c>
      <c r="L609" t="s">
        <v>5062</v>
      </c>
      <c r="M609" s="86" t="s">
        <v>4485</v>
      </c>
      <c r="N609" s="86" t="s">
        <v>503</v>
      </c>
      <c r="O609" s="86" t="s">
        <v>503</v>
      </c>
      <c r="P609" s="85" t="s">
        <v>503</v>
      </c>
      <c r="Q609" s="86" t="s">
        <v>4486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1702</v>
      </c>
      <c r="F610" t="s">
        <v>1548</v>
      </c>
      <c r="G610" t="s">
        <v>2452</v>
      </c>
      <c r="H610" s="86" t="s">
        <v>503</v>
      </c>
      <c r="I610" s="86" t="s">
        <v>503</v>
      </c>
      <c r="J610" t="s">
        <v>4487</v>
      </c>
      <c r="K610" t="s">
        <v>4488</v>
      </c>
      <c r="L610">
        <v>35970000</v>
      </c>
      <c r="M610" s="86" t="s">
        <v>4489</v>
      </c>
      <c r="N610" s="86" t="s">
        <v>503</v>
      </c>
      <c r="O610" s="86" t="s">
        <v>503</v>
      </c>
      <c r="P610" s="85" t="s">
        <v>503</v>
      </c>
      <c r="Q610" s="86" t="s">
        <v>4490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1702</v>
      </c>
      <c r="F611" t="s">
        <v>1548</v>
      </c>
      <c r="G611" t="s">
        <v>4222</v>
      </c>
      <c r="H611" s="86" t="s">
        <v>503</v>
      </c>
      <c r="I611" s="86" t="s">
        <v>503</v>
      </c>
      <c r="J611" t="s">
        <v>4491</v>
      </c>
      <c r="K611" t="s">
        <v>4492</v>
      </c>
      <c r="L611">
        <v>39695000</v>
      </c>
      <c r="M611" s="86" t="s">
        <v>4493</v>
      </c>
      <c r="N611" s="86" t="s">
        <v>503</v>
      </c>
      <c r="O611" s="86" t="s">
        <v>503</v>
      </c>
      <c r="P611" s="85" t="s">
        <v>503</v>
      </c>
      <c r="Q611" s="86" t="s">
        <v>4494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1702</v>
      </c>
      <c r="F612" t="s">
        <v>1548</v>
      </c>
      <c r="G612" t="s">
        <v>175</v>
      </c>
      <c r="H612" s="86" t="s">
        <v>503</v>
      </c>
      <c r="I612" s="86" t="s">
        <v>503</v>
      </c>
      <c r="J612" t="s">
        <v>4495</v>
      </c>
      <c r="K612" t="s">
        <v>4496</v>
      </c>
      <c r="L612">
        <v>39800000</v>
      </c>
      <c r="M612" s="86" t="s">
        <v>4497</v>
      </c>
      <c r="N612" s="86" t="s">
        <v>503</v>
      </c>
      <c r="O612" s="86" t="s">
        <v>503</v>
      </c>
      <c r="P612" s="85" t="s">
        <v>503</v>
      </c>
      <c r="Q612" s="86" t="s">
        <v>4498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1702</v>
      </c>
      <c r="F613" t="s">
        <v>1548</v>
      </c>
      <c r="G613" t="s">
        <v>4499</v>
      </c>
      <c r="H613" s="86" t="s">
        <v>503</v>
      </c>
      <c r="I613" s="86" t="s">
        <v>503</v>
      </c>
      <c r="J613" t="s">
        <v>4500</v>
      </c>
      <c r="K613" t="s">
        <v>4501</v>
      </c>
      <c r="L613">
        <v>35470000</v>
      </c>
      <c r="M613" s="86" t="s">
        <v>4502</v>
      </c>
      <c r="N613" s="86" t="s">
        <v>503</v>
      </c>
      <c r="O613" s="86" t="s">
        <v>503</v>
      </c>
      <c r="P613" s="85" t="s">
        <v>503</v>
      </c>
      <c r="Q613" s="86" t="s">
        <v>4503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1702</v>
      </c>
      <c r="F614" t="s">
        <v>1548</v>
      </c>
      <c r="G614" t="s">
        <v>4499</v>
      </c>
      <c r="H614" s="86" t="s">
        <v>503</v>
      </c>
      <c r="I614" s="86" t="s">
        <v>503</v>
      </c>
      <c r="J614" t="s">
        <v>4504</v>
      </c>
      <c r="K614" t="s">
        <v>4505</v>
      </c>
      <c r="L614">
        <v>35470000</v>
      </c>
      <c r="M614" s="86" t="s">
        <v>4506</v>
      </c>
      <c r="N614" s="86" t="s">
        <v>503</v>
      </c>
      <c r="O614" s="86" t="s">
        <v>503</v>
      </c>
      <c r="P614" s="85" t="s">
        <v>503</v>
      </c>
      <c r="Q614" s="86" t="s">
        <v>4507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1702</v>
      </c>
      <c r="F615" t="s">
        <v>1548</v>
      </c>
      <c r="G615" t="s">
        <v>4499</v>
      </c>
      <c r="H615" s="86" t="s">
        <v>503</v>
      </c>
      <c r="I615" s="86" t="s">
        <v>503</v>
      </c>
      <c r="J615" t="s">
        <v>4508</v>
      </c>
      <c r="K615" t="s">
        <v>4509</v>
      </c>
      <c r="L615">
        <v>35470000</v>
      </c>
      <c r="M615" s="86" t="s">
        <v>4510</v>
      </c>
      <c r="N615" s="86" t="s">
        <v>503</v>
      </c>
      <c r="O615" s="86" t="s">
        <v>503</v>
      </c>
      <c r="P615" s="85" t="s">
        <v>503</v>
      </c>
      <c r="Q615" s="86" t="s">
        <v>4511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1702</v>
      </c>
      <c r="F616" t="s">
        <v>1548</v>
      </c>
      <c r="G616" t="s">
        <v>4709</v>
      </c>
      <c r="H616" s="86" t="s">
        <v>503</v>
      </c>
      <c r="I616" s="86" t="s">
        <v>503</v>
      </c>
      <c r="J616" t="s">
        <v>4710</v>
      </c>
      <c r="K616" t="s">
        <v>4711</v>
      </c>
      <c r="L616">
        <v>35878000</v>
      </c>
      <c r="M616" s="86" t="s">
        <v>4712</v>
      </c>
      <c r="N616" s="86" t="s">
        <v>503</v>
      </c>
      <c r="O616" s="86" t="s">
        <v>503</v>
      </c>
      <c r="P616" s="85" t="s">
        <v>503</v>
      </c>
      <c r="Q616" s="86" t="s">
        <v>4713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1702</v>
      </c>
      <c r="F617" t="s">
        <v>1548</v>
      </c>
      <c r="G617" t="s">
        <v>4714</v>
      </c>
      <c r="H617" s="86" t="s">
        <v>503</v>
      </c>
      <c r="I617" s="86" t="s">
        <v>503</v>
      </c>
      <c r="J617" t="s">
        <v>4715</v>
      </c>
      <c r="K617" t="s">
        <v>4716</v>
      </c>
      <c r="L617">
        <v>38735000</v>
      </c>
      <c r="M617" s="86" t="s">
        <v>4717</v>
      </c>
      <c r="N617" s="86" t="s">
        <v>503</v>
      </c>
      <c r="O617" s="86" t="s">
        <v>503</v>
      </c>
      <c r="P617" s="85" t="s">
        <v>503</v>
      </c>
      <c r="Q617" s="86" t="s">
        <v>4718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1702</v>
      </c>
      <c r="F618" t="s">
        <v>1791</v>
      </c>
      <c r="G618" t="s">
        <v>4719</v>
      </c>
      <c r="H618" s="86" t="s">
        <v>503</v>
      </c>
      <c r="I618" s="86" t="s">
        <v>503</v>
      </c>
      <c r="J618" t="s">
        <v>4720</v>
      </c>
      <c r="K618" t="s">
        <v>4721</v>
      </c>
      <c r="L618" t="s">
        <v>5533</v>
      </c>
      <c r="M618" s="86" t="s">
        <v>4722</v>
      </c>
      <c r="N618" s="86" t="s">
        <v>503</v>
      </c>
      <c r="O618" s="86" t="s">
        <v>503</v>
      </c>
      <c r="P618" s="85" t="s">
        <v>503</v>
      </c>
      <c r="Q618" s="86" t="s">
        <v>4723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1702</v>
      </c>
      <c r="F619" t="s">
        <v>1791</v>
      </c>
      <c r="G619" t="s">
        <v>4719</v>
      </c>
      <c r="H619" s="86" t="s">
        <v>503</v>
      </c>
      <c r="I619" s="86" t="s">
        <v>503</v>
      </c>
      <c r="J619" t="s">
        <v>4724</v>
      </c>
      <c r="K619" t="s">
        <v>4725</v>
      </c>
      <c r="L619" t="s">
        <v>5534</v>
      </c>
      <c r="M619" s="86" t="s">
        <v>4726</v>
      </c>
      <c r="N619" s="86" t="s">
        <v>503</v>
      </c>
      <c r="O619" s="86" t="s">
        <v>503</v>
      </c>
      <c r="P619" s="85" t="s">
        <v>503</v>
      </c>
      <c r="Q619" s="86" t="s">
        <v>4727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1702</v>
      </c>
      <c r="F620" t="s">
        <v>1791</v>
      </c>
      <c r="G620" t="s">
        <v>4719</v>
      </c>
      <c r="H620" s="86" t="s">
        <v>503</v>
      </c>
      <c r="I620" s="86" t="s">
        <v>503</v>
      </c>
      <c r="J620" t="s">
        <v>4728</v>
      </c>
      <c r="K620" t="s">
        <v>4729</v>
      </c>
      <c r="L620" t="s">
        <v>5535</v>
      </c>
      <c r="M620" s="86" t="s">
        <v>4730</v>
      </c>
      <c r="N620" s="86" t="s">
        <v>503</v>
      </c>
      <c r="O620" s="86" t="s">
        <v>503</v>
      </c>
      <c r="P620" s="85" t="s">
        <v>503</v>
      </c>
      <c r="Q620" s="86" t="s">
        <v>4731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1702</v>
      </c>
      <c r="F621" t="s">
        <v>1791</v>
      </c>
      <c r="G621" t="s">
        <v>4719</v>
      </c>
      <c r="H621" s="86" t="s">
        <v>503</v>
      </c>
      <c r="I621" s="86" t="s">
        <v>503</v>
      </c>
      <c r="J621" t="s">
        <v>4035</v>
      </c>
      <c r="K621" t="s">
        <v>4732</v>
      </c>
      <c r="L621" t="s">
        <v>5536</v>
      </c>
      <c r="M621" s="86" t="s">
        <v>4733</v>
      </c>
      <c r="N621" s="86" t="s">
        <v>503</v>
      </c>
      <c r="O621" s="86" t="s">
        <v>503</v>
      </c>
      <c r="P621" s="85" t="s">
        <v>503</v>
      </c>
      <c r="Q621" s="86" t="s">
        <v>4734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1702</v>
      </c>
      <c r="F622" t="s">
        <v>1791</v>
      </c>
      <c r="G622" t="s">
        <v>4719</v>
      </c>
      <c r="H622" s="86" t="s">
        <v>503</v>
      </c>
      <c r="I622" s="86" t="s">
        <v>503</v>
      </c>
      <c r="J622" t="s">
        <v>4735</v>
      </c>
      <c r="K622" t="s">
        <v>4736</v>
      </c>
      <c r="L622" t="s">
        <v>5537</v>
      </c>
      <c r="M622" s="86" t="s">
        <v>4737</v>
      </c>
      <c r="N622" s="86" t="s">
        <v>503</v>
      </c>
      <c r="O622" s="86" t="s">
        <v>503</v>
      </c>
      <c r="P622" s="85" t="s">
        <v>503</v>
      </c>
      <c r="Q622" s="86" t="s">
        <v>4738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1702</v>
      </c>
      <c r="F623" t="s">
        <v>1791</v>
      </c>
      <c r="G623" t="s">
        <v>4719</v>
      </c>
      <c r="H623" s="86" t="s">
        <v>503</v>
      </c>
      <c r="I623" s="86" t="s">
        <v>503</v>
      </c>
      <c r="J623" t="s">
        <v>4739</v>
      </c>
      <c r="K623" t="s">
        <v>4740</v>
      </c>
      <c r="L623" t="s">
        <v>5538</v>
      </c>
      <c r="M623" s="86" t="s">
        <v>4741</v>
      </c>
      <c r="N623" s="86" t="s">
        <v>503</v>
      </c>
      <c r="O623" s="86" t="s">
        <v>503</v>
      </c>
      <c r="P623" s="85" t="s">
        <v>503</v>
      </c>
      <c r="Q623" s="86" t="s">
        <v>4742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1702</v>
      </c>
      <c r="F624" t="s">
        <v>1791</v>
      </c>
      <c r="G624" t="s">
        <v>4719</v>
      </c>
      <c r="H624" s="86" t="s">
        <v>503</v>
      </c>
      <c r="I624" s="86" t="s">
        <v>503</v>
      </c>
      <c r="J624" t="s">
        <v>4743</v>
      </c>
      <c r="K624" t="s">
        <v>4744</v>
      </c>
      <c r="L624" t="s">
        <v>5539</v>
      </c>
      <c r="M624" s="86" t="s">
        <v>4745</v>
      </c>
      <c r="N624" s="86" t="s">
        <v>503</v>
      </c>
      <c r="O624" s="86" t="s">
        <v>503</v>
      </c>
      <c r="P624" s="85" t="s">
        <v>503</v>
      </c>
      <c r="Q624" s="86" t="s">
        <v>4746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1702</v>
      </c>
      <c r="F625" t="s">
        <v>1791</v>
      </c>
      <c r="G625" t="s">
        <v>4719</v>
      </c>
      <c r="H625" s="86" t="s">
        <v>503</v>
      </c>
      <c r="I625" s="86" t="s">
        <v>503</v>
      </c>
      <c r="J625" t="s">
        <v>4743</v>
      </c>
      <c r="K625" t="s">
        <v>4747</v>
      </c>
      <c r="L625" t="s">
        <v>5540</v>
      </c>
      <c r="M625" s="86" t="s">
        <v>4748</v>
      </c>
      <c r="N625" s="86" t="s">
        <v>503</v>
      </c>
      <c r="O625" s="86" t="s">
        <v>503</v>
      </c>
      <c r="P625" s="85" t="s">
        <v>503</v>
      </c>
      <c r="Q625" s="86" t="s">
        <v>4749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1702</v>
      </c>
      <c r="F626" t="s">
        <v>1791</v>
      </c>
      <c r="G626" t="s">
        <v>4719</v>
      </c>
      <c r="H626" s="86" t="s">
        <v>503</v>
      </c>
      <c r="I626" s="86" t="s">
        <v>503</v>
      </c>
      <c r="J626" t="s">
        <v>4750</v>
      </c>
      <c r="K626" t="s">
        <v>4751</v>
      </c>
      <c r="L626" t="s">
        <v>5541</v>
      </c>
      <c r="M626" s="86" t="s">
        <v>4752</v>
      </c>
      <c r="N626" s="86" t="s">
        <v>503</v>
      </c>
      <c r="O626" s="86" t="s">
        <v>503</v>
      </c>
      <c r="P626" s="85" t="s">
        <v>503</v>
      </c>
      <c r="Q626" s="86" t="s">
        <v>4753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1702</v>
      </c>
      <c r="F627" t="s">
        <v>1791</v>
      </c>
      <c r="G627" t="s">
        <v>4719</v>
      </c>
      <c r="H627" s="86" t="s">
        <v>503</v>
      </c>
      <c r="I627" s="86" t="s">
        <v>503</v>
      </c>
      <c r="J627" t="s">
        <v>4754</v>
      </c>
      <c r="K627" t="s">
        <v>4755</v>
      </c>
      <c r="L627" t="s">
        <v>5542</v>
      </c>
      <c r="M627" s="86" t="s">
        <v>4756</v>
      </c>
      <c r="N627" s="86" t="s">
        <v>503</v>
      </c>
      <c r="O627" s="86" t="s">
        <v>503</v>
      </c>
      <c r="P627" s="85" t="s">
        <v>503</v>
      </c>
      <c r="Q627" s="86" t="s">
        <v>4757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1702</v>
      </c>
      <c r="F628" t="s">
        <v>1791</v>
      </c>
      <c r="G628" t="s">
        <v>4719</v>
      </c>
      <c r="H628" s="86" t="s">
        <v>503</v>
      </c>
      <c r="I628" s="86" t="s">
        <v>503</v>
      </c>
      <c r="J628" t="s">
        <v>4758</v>
      </c>
      <c r="K628" t="s">
        <v>4759</v>
      </c>
      <c r="L628" t="s">
        <v>5543</v>
      </c>
      <c r="M628" s="86" t="s">
        <v>4760</v>
      </c>
      <c r="N628" s="86" t="s">
        <v>503</v>
      </c>
      <c r="O628" s="86" t="s">
        <v>503</v>
      </c>
      <c r="P628" s="85" t="s">
        <v>503</v>
      </c>
      <c r="Q628" s="86" t="s">
        <v>4761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1702</v>
      </c>
      <c r="F629" t="s">
        <v>1791</v>
      </c>
      <c r="G629" t="s">
        <v>4719</v>
      </c>
      <c r="H629" s="86" t="s">
        <v>503</v>
      </c>
      <c r="I629" s="86" t="s">
        <v>503</v>
      </c>
      <c r="J629" t="s">
        <v>4762</v>
      </c>
      <c r="K629" t="s">
        <v>4763</v>
      </c>
      <c r="L629" t="s">
        <v>5544</v>
      </c>
      <c r="M629" s="86" t="s">
        <v>4764</v>
      </c>
      <c r="N629" s="86" t="s">
        <v>503</v>
      </c>
      <c r="O629" s="86" t="s">
        <v>503</v>
      </c>
      <c r="P629" s="85" t="s">
        <v>503</v>
      </c>
      <c r="Q629" s="86" t="s">
        <v>4765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1702</v>
      </c>
      <c r="F630" t="s">
        <v>1791</v>
      </c>
      <c r="G630" t="s">
        <v>4719</v>
      </c>
      <c r="H630" s="86" t="s">
        <v>503</v>
      </c>
      <c r="I630" s="86" t="s">
        <v>503</v>
      </c>
      <c r="J630" t="s">
        <v>4766</v>
      </c>
      <c r="K630" t="s">
        <v>4767</v>
      </c>
      <c r="L630" t="s">
        <v>5545</v>
      </c>
      <c r="M630" s="86" t="s">
        <v>4768</v>
      </c>
      <c r="N630" s="86" t="s">
        <v>503</v>
      </c>
      <c r="O630" s="86" t="s">
        <v>503</v>
      </c>
      <c r="P630" s="85" t="s">
        <v>503</v>
      </c>
      <c r="Q630" s="86" t="s">
        <v>4769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1702</v>
      </c>
      <c r="F631" t="s">
        <v>1791</v>
      </c>
      <c r="G631" t="s">
        <v>4719</v>
      </c>
      <c r="H631" s="86" t="s">
        <v>503</v>
      </c>
      <c r="I631" s="86" t="s">
        <v>503</v>
      </c>
      <c r="J631" t="s">
        <v>4770</v>
      </c>
      <c r="K631" t="s">
        <v>4771</v>
      </c>
      <c r="L631" t="s">
        <v>5546</v>
      </c>
      <c r="M631" s="86" t="s">
        <v>4772</v>
      </c>
      <c r="N631" s="86" t="s">
        <v>503</v>
      </c>
      <c r="O631" s="86" t="s">
        <v>503</v>
      </c>
      <c r="P631" s="85" t="s">
        <v>503</v>
      </c>
      <c r="Q631" s="86" t="s">
        <v>4773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1702</v>
      </c>
      <c r="F632" t="s">
        <v>1791</v>
      </c>
      <c r="G632" t="s">
        <v>4719</v>
      </c>
      <c r="H632" s="86" t="s">
        <v>503</v>
      </c>
      <c r="I632" s="86" t="s">
        <v>503</v>
      </c>
      <c r="J632" t="s">
        <v>4774</v>
      </c>
      <c r="K632" t="s">
        <v>4775</v>
      </c>
      <c r="L632" t="s">
        <v>5547</v>
      </c>
      <c r="M632" s="86" t="s">
        <v>4776</v>
      </c>
      <c r="N632" s="86" t="s">
        <v>503</v>
      </c>
      <c r="O632" s="86" t="s">
        <v>503</v>
      </c>
      <c r="P632" s="85" t="s">
        <v>503</v>
      </c>
      <c r="Q632" s="86" t="s">
        <v>4777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1702</v>
      </c>
      <c r="F633" t="s">
        <v>1548</v>
      </c>
      <c r="G633" t="s">
        <v>4790</v>
      </c>
      <c r="H633" s="86" t="s">
        <v>503</v>
      </c>
      <c r="I633" s="86" t="s">
        <v>503</v>
      </c>
      <c r="J633" t="s">
        <v>4803</v>
      </c>
      <c r="K633" t="s">
        <v>4804</v>
      </c>
      <c r="L633">
        <v>38760000</v>
      </c>
      <c r="M633" s="86" t="s">
        <v>4805</v>
      </c>
      <c r="N633" s="86" t="s">
        <v>503</v>
      </c>
      <c r="O633" s="86" t="s">
        <v>503</v>
      </c>
      <c r="P633" s="85" t="s">
        <v>503</v>
      </c>
      <c r="Q633" s="86" t="s">
        <v>4806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1702</v>
      </c>
      <c r="F634" t="s">
        <v>1548</v>
      </c>
      <c r="G634" t="s">
        <v>4790</v>
      </c>
      <c r="H634" s="86" t="s">
        <v>503</v>
      </c>
      <c r="I634" s="86" t="s">
        <v>503</v>
      </c>
      <c r="J634" t="s">
        <v>4803</v>
      </c>
      <c r="K634" t="s">
        <v>4807</v>
      </c>
      <c r="L634">
        <v>38760000</v>
      </c>
      <c r="M634" s="86" t="s">
        <v>4808</v>
      </c>
      <c r="N634" s="86" t="s">
        <v>503</v>
      </c>
      <c r="O634" s="86" t="s">
        <v>503</v>
      </c>
      <c r="P634" s="85" t="s">
        <v>503</v>
      </c>
      <c r="Q634" s="86" t="s">
        <v>4809</v>
      </c>
    </row>
    <row r="635" spans="1:17" ht="18" customHeight="1">
      <c r="A635">
        <v>3834</v>
      </c>
      <c r="B635">
        <v>3834</v>
      </c>
      <c r="C635" s="14">
        <v>41088</v>
      </c>
      <c r="D635">
        <v>41133</v>
      </c>
      <c r="E635" t="s">
        <v>1702</v>
      </c>
      <c r="F635" t="s">
        <v>1791</v>
      </c>
      <c r="G635" t="s">
        <v>4719</v>
      </c>
      <c r="H635" s="86" t="s">
        <v>503</v>
      </c>
      <c r="I635" s="86" t="s">
        <v>503</v>
      </c>
      <c r="J635" t="s">
        <v>4923</v>
      </c>
      <c r="K635" t="s">
        <v>4924</v>
      </c>
      <c r="L635" t="s">
        <v>5548</v>
      </c>
      <c r="M635" s="86" t="s">
        <v>4925</v>
      </c>
      <c r="N635" s="86" t="s">
        <v>503</v>
      </c>
      <c r="O635" s="86" t="s">
        <v>503</v>
      </c>
      <c r="P635" s="86" t="s">
        <v>503</v>
      </c>
      <c r="Q635" s="86" t="s">
        <v>503</v>
      </c>
    </row>
    <row r="636" spans="1:17" ht="18" customHeight="1">
      <c r="A636">
        <v>3835</v>
      </c>
      <c r="B636">
        <v>3835</v>
      </c>
      <c r="C636" s="14">
        <v>41088</v>
      </c>
      <c r="D636">
        <v>41133</v>
      </c>
      <c r="E636" t="s">
        <v>1702</v>
      </c>
      <c r="F636" t="s">
        <v>1791</v>
      </c>
      <c r="G636" t="s">
        <v>4719</v>
      </c>
      <c r="H636" s="86" t="s">
        <v>503</v>
      </c>
      <c r="I636" s="86" t="s">
        <v>503</v>
      </c>
      <c r="J636" t="s">
        <v>4926</v>
      </c>
      <c r="K636" t="s">
        <v>4927</v>
      </c>
      <c r="L636" t="s">
        <v>5549</v>
      </c>
      <c r="M636" s="86" t="s">
        <v>4928</v>
      </c>
      <c r="N636" s="86" t="s">
        <v>503</v>
      </c>
      <c r="O636" s="86" t="s">
        <v>503</v>
      </c>
      <c r="P636" s="86" t="s">
        <v>503</v>
      </c>
      <c r="Q636" s="86" t="s">
        <v>503</v>
      </c>
    </row>
    <row r="637" spans="1:17" ht="18" customHeight="1">
      <c r="A637">
        <v>3836</v>
      </c>
      <c r="B637">
        <v>3836</v>
      </c>
      <c r="C637" s="14">
        <v>41088</v>
      </c>
      <c r="D637">
        <v>41133</v>
      </c>
      <c r="E637" t="s">
        <v>1702</v>
      </c>
      <c r="F637" t="s">
        <v>1791</v>
      </c>
      <c r="G637" t="s">
        <v>4719</v>
      </c>
      <c r="H637" s="86" t="s">
        <v>503</v>
      </c>
      <c r="I637" s="86" t="s">
        <v>503</v>
      </c>
      <c r="J637" t="s">
        <v>4929</v>
      </c>
      <c r="K637" t="s">
        <v>4930</v>
      </c>
      <c r="L637" t="s">
        <v>5550</v>
      </c>
      <c r="M637" s="86" t="s">
        <v>4931</v>
      </c>
      <c r="N637" s="86" t="s">
        <v>503</v>
      </c>
      <c r="O637" s="86" t="s">
        <v>503</v>
      </c>
      <c r="P637" s="86" t="s">
        <v>503</v>
      </c>
      <c r="Q637" s="86" t="s">
        <v>503</v>
      </c>
    </row>
    <row r="638" spans="1:17" ht="18" customHeight="1">
      <c r="A638">
        <v>3837</v>
      </c>
      <c r="B638">
        <v>3837</v>
      </c>
      <c r="C638" s="14">
        <v>41088</v>
      </c>
      <c r="D638">
        <v>41133</v>
      </c>
      <c r="E638" t="s">
        <v>1702</v>
      </c>
      <c r="F638" t="s">
        <v>1791</v>
      </c>
      <c r="G638" t="s">
        <v>4719</v>
      </c>
      <c r="H638" s="86" t="s">
        <v>503</v>
      </c>
      <c r="I638" s="86" t="s">
        <v>503</v>
      </c>
      <c r="J638" t="s">
        <v>4932</v>
      </c>
      <c r="K638" t="s">
        <v>4933</v>
      </c>
      <c r="L638" t="s">
        <v>5551</v>
      </c>
      <c r="M638" s="86" t="s">
        <v>4934</v>
      </c>
      <c r="N638" s="86" t="s">
        <v>503</v>
      </c>
      <c r="O638" s="86" t="s">
        <v>503</v>
      </c>
      <c r="P638" s="86" t="s">
        <v>503</v>
      </c>
      <c r="Q638" s="86" t="s">
        <v>503</v>
      </c>
    </row>
    <row r="639" spans="1:17" ht="18" customHeight="1">
      <c r="A639">
        <v>3838</v>
      </c>
      <c r="B639">
        <v>3838</v>
      </c>
      <c r="C639" s="14">
        <v>41088</v>
      </c>
      <c r="D639">
        <v>41133</v>
      </c>
      <c r="E639" t="s">
        <v>1702</v>
      </c>
      <c r="F639" t="s">
        <v>1791</v>
      </c>
      <c r="G639" t="s">
        <v>4719</v>
      </c>
      <c r="H639" s="86" t="s">
        <v>503</v>
      </c>
      <c r="I639" s="86" t="s">
        <v>503</v>
      </c>
      <c r="J639" t="s">
        <v>4935</v>
      </c>
      <c r="K639" t="s">
        <v>4936</v>
      </c>
      <c r="L639" t="s">
        <v>5552</v>
      </c>
      <c r="M639" s="86" t="s">
        <v>4937</v>
      </c>
      <c r="N639" s="86" t="s">
        <v>503</v>
      </c>
      <c r="O639" s="86" t="s">
        <v>503</v>
      </c>
      <c r="P639" s="86" t="s">
        <v>503</v>
      </c>
      <c r="Q639" s="86" t="s">
        <v>503</v>
      </c>
    </row>
    <row r="640" spans="1:17" ht="18" customHeight="1">
      <c r="A640">
        <v>3829</v>
      </c>
      <c r="B640">
        <v>3829</v>
      </c>
      <c r="C640" s="14">
        <v>41088</v>
      </c>
      <c r="D640">
        <v>41133</v>
      </c>
      <c r="E640" t="s">
        <v>1702</v>
      </c>
      <c r="F640" t="s">
        <v>1791</v>
      </c>
      <c r="G640" t="s">
        <v>4719</v>
      </c>
      <c r="H640" s="86" t="s">
        <v>503</v>
      </c>
      <c r="I640" s="86" t="s">
        <v>503</v>
      </c>
      <c r="J640" t="s">
        <v>4938</v>
      </c>
      <c r="K640" t="s">
        <v>4939</v>
      </c>
      <c r="L640" t="s">
        <v>5553</v>
      </c>
      <c r="M640" s="86" t="s">
        <v>4940</v>
      </c>
      <c r="N640" s="86" t="s">
        <v>503</v>
      </c>
      <c r="O640" s="86" t="s">
        <v>503</v>
      </c>
      <c r="P640" s="86" t="s">
        <v>503</v>
      </c>
      <c r="Q640" s="86" t="s">
        <v>503</v>
      </c>
    </row>
    <row r="641" spans="1:17" ht="18" customHeight="1">
      <c r="A641">
        <v>3825</v>
      </c>
      <c r="B641">
        <v>3825</v>
      </c>
      <c r="C641" s="14">
        <v>41088</v>
      </c>
      <c r="D641">
        <v>41133</v>
      </c>
      <c r="E641" t="s">
        <v>1702</v>
      </c>
      <c r="F641" t="s">
        <v>1791</v>
      </c>
      <c r="G641" t="s">
        <v>4719</v>
      </c>
      <c r="H641" s="86" t="s">
        <v>503</v>
      </c>
      <c r="I641" s="86" t="s">
        <v>503</v>
      </c>
      <c r="J641" t="s">
        <v>4941</v>
      </c>
      <c r="K641" t="s">
        <v>4942</v>
      </c>
      <c r="L641" t="s">
        <v>5554</v>
      </c>
      <c r="M641" s="86" t="s">
        <v>4943</v>
      </c>
      <c r="N641" s="86" t="s">
        <v>503</v>
      </c>
      <c r="O641" s="86" t="s">
        <v>503</v>
      </c>
      <c r="P641" s="86" t="s">
        <v>503</v>
      </c>
      <c r="Q641" s="86" t="s">
        <v>503</v>
      </c>
    </row>
    <row r="642" spans="1:17" ht="18" customHeight="1">
      <c r="A642">
        <v>3828</v>
      </c>
      <c r="B642">
        <v>3828</v>
      </c>
      <c r="C642" s="14">
        <v>41088</v>
      </c>
      <c r="D642">
        <v>41133</v>
      </c>
      <c r="E642" t="s">
        <v>1702</v>
      </c>
      <c r="F642" t="s">
        <v>1791</v>
      </c>
      <c r="G642" t="s">
        <v>4719</v>
      </c>
      <c r="H642" s="86" t="s">
        <v>503</v>
      </c>
      <c r="I642" s="86" t="s">
        <v>503</v>
      </c>
      <c r="J642" t="s">
        <v>4944</v>
      </c>
      <c r="K642" t="s">
        <v>4945</v>
      </c>
      <c r="L642" t="s">
        <v>5555</v>
      </c>
      <c r="M642" s="86" t="s">
        <v>4946</v>
      </c>
      <c r="N642" s="86" t="s">
        <v>503</v>
      </c>
      <c r="O642" s="86" t="s">
        <v>503</v>
      </c>
      <c r="P642" s="86" t="s">
        <v>503</v>
      </c>
      <c r="Q642" s="86" t="s">
        <v>503</v>
      </c>
    </row>
    <row r="643" spans="1:17" ht="18" customHeight="1">
      <c r="A643">
        <v>3817</v>
      </c>
      <c r="B643">
        <v>3817</v>
      </c>
      <c r="C643" s="14">
        <v>41088</v>
      </c>
      <c r="D643">
        <v>41133</v>
      </c>
      <c r="E643" t="s">
        <v>1702</v>
      </c>
      <c r="F643" t="s">
        <v>1791</v>
      </c>
      <c r="G643" t="s">
        <v>4719</v>
      </c>
      <c r="H643" s="86" t="s">
        <v>503</v>
      </c>
      <c r="I643" s="86" t="s">
        <v>503</v>
      </c>
      <c r="J643" t="s">
        <v>4947</v>
      </c>
      <c r="K643" t="s">
        <v>4948</v>
      </c>
      <c r="L643" t="s">
        <v>5556</v>
      </c>
      <c r="M643" s="86" t="s">
        <v>4949</v>
      </c>
      <c r="N643" s="86" t="s">
        <v>503</v>
      </c>
      <c r="O643" s="86" t="s">
        <v>503</v>
      </c>
      <c r="P643" s="86" t="s">
        <v>503</v>
      </c>
      <c r="Q643" s="86" t="s">
        <v>503</v>
      </c>
    </row>
    <row r="644" spans="1:17" ht="18" customHeight="1">
      <c r="A644">
        <v>3831</v>
      </c>
      <c r="B644">
        <v>3831</v>
      </c>
      <c r="C644" s="14">
        <v>41088</v>
      </c>
      <c r="D644">
        <v>41133</v>
      </c>
      <c r="E644" t="s">
        <v>1702</v>
      </c>
      <c r="F644" t="s">
        <v>1791</v>
      </c>
      <c r="G644" t="s">
        <v>4719</v>
      </c>
      <c r="H644" s="86" t="s">
        <v>503</v>
      </c>
      <c r="I644" s="86" t="s">
        <v>503</v>
      </c>
      <c r="J644" t="s">
        <v>4950</v>
      </c>
      <c r="K644" t="s">
        <v>4951</v>
      </c>
      <c r="L644" t="s">
        <v>5557</v>
      </c>
      <c r="M644" s="86" t="s">
        <v>4952</v>
      </c>
      <c r="N644" s="86" t="s">
        <v>503</v>
      </c>
      <c r="O644" s="86" t="s">
        <v>503</v>
      </c>
      <c r="P644" s="86" t="s">
        <v>503</v>
      </c>
      <c r="Q644" s="86" t="s">
        <v>503</v>
      </c>
    </row>
    <row r="645" spans="1:17" ht="18" customHeight="1">
      <c r="A645">
        <v>3826</v>
      </c>
      <c r="B645">
        <v>3826</v>
      </c>
      <c r="C645" s="14">
        <v>41088</v>
      </c>
      <c r="D645">
        <v>41133</v>
      </c>
      <c r="E645" t="s">
        <v>1702</v>
      </c>
      <c r="F645" t="s">
        <v>1791</v>
      </c>
      <c r="G645" t="s">
        <v>4719</v>
      </c>
      <c r="H645" s="86" t="s">
        <v>503</v>
      </c>
      <c r="I645" s="86" t="s">
        <v>503</v>
      </c>
      <c r="J645" t="s">
        <v>4953</v>
      </c>
      <c r="K645" t="s">
        <v>4954</v>
      </c>
      <c r="L645" t="s">
        <v>5558</v>
      </c>
      <c r="M645" s="86" t="s">
        <v>4955</v>
      </c>
      <c r="N645" s="86" t="s">
        <v>503</v>
      </c>
      <c r="O645" s="86" t="s">
        <v>503</v>
      </c>
      <c r="P645" s="86" t="s">
        <v>503</v>
      </c>
      <c r="Q645" s="86" t="s">
        <v>503</v>
      </c>
    </row>
    <row r="646" spans="1:17" ht="18" customHeight="1">
      <c r="A646">
        <v>3827</v>
      </c>
      <c r="B646">
        <v>3827</v>
      </c>
      <c r="C646" s="14">
        <v>41088</v>
      </c>
      <c r="D646">
        <v>41133</v>
      </c>
      <c r="E646" t="s">
        <v>1702</v>
      </c>
      <c r="F646" t="s">
        <v>1791</v>
      </c>
      <c r="G646" t="s">
        <v>4719</v>
      </c>
      <c r="H646" s="86" t="s">
        <v>503</v>
      </c>
      <c r="I646" s="86" t="s">
        <v>503</v>
      </c>
      <c r="J646" t="s">
        <v>4956</v>
      </c>
      <c r="K646" t="s">
        <v>4957</v>
      </c>
      <c r="L646" t="s">
        <v>5559</v>
      </c>
      <c r="M646" s="86" t="s">
        <v>4958</v>
      </c>
      <c r="N646" s="86" t="s">
        <v>503</v>
      </c>
      <c r="O646" s="86" t="s">
        <v>503</v>
      </c>
      <c r="P646" s="86" t="s">
        <v>503</v>
      </c>
      <c r="Q646" s="86" t="s">
        <v>503</v>
      </c>
    </row>
    <row r="647" spans="1:17" ht="18" customHeight="1">
      <c r="A647">
        <v>3819</v>
      </c>
      <c r="B647">
        <v>3819</v>
      </c>
      <c r="C647" s="14">
        <v>41088</v>
      </c>
      <c r="D647">
        <v>41133</v>
      </c>
      <c r="E647" t="s">
        <v>1702</v>
      </c>
      <c r="F647" t="s">
        <v>1791</v>
      </c>
      <c r="G647" t="s">
        <v>4719</v>
      </c>
      <c r="H647" s="86" t="s">
        <v>503</v>
      </c>
      <c r="I647" s="86" t="s">
        <v>503</v>
      </c>
      <c r="J647" t="s">
        <v>4959</v>
      </c>
      <c r="K647" t="s">
        <v>4960</v>
      </c>
      <c r="L647" t="s">
        <v>5560</v>
      </c>
      <c r="M647" s="86" t="s">
        <v>4961</v>
      </c>
      <c r="N647" s="86" t="s">
        <v>503</v>
      </c>
      <c r="O647" s="86" t="s">
        <v>503</v>
      </c>
      <c r="P647" s="86" t="s">
        <v>503</v>
      </c>
      <c r="Q647" s="86" t="s">
        <v>503</v>
      </c>
    </row>
    <row r="648" spans="1:17" ht="18" customHeight="1">
      <c r="A648">
        <v>3816</v>
      </c>
      <c r="B648">
        <v>3816</v>
      </c>
      <c r="C648" s="14">
        <v>41088</v>
      </c>
      <c r="D648">
        <v>41133</v>
      </c>
      <c r="E648" t="s">
        <v>1702</v>
      </c>
      <c r="F648" t="s">
        <v>1791</v>
      </c>
      <c r="G648" t="s">
        <v>4719</v>
      </c>
      <c r="H648" s="86" t="s">
        <v>503</v>
      </c>
      <c r="I648" s="86" t="s">
        <v>503</v>
      </c>
      <c r="J648" t="s">
        <v>4962</v>
      </c>
      <c r="K648" t="s">
        <v>4963</v>
      </c>
      <c r="L648" t="s">
        <v>5561</v>
      </c>
      <c r="M648" s="86" t="s">
        <v>4964</v>
      </c>
      <c r="N648" s="86" t="s">
        <v>503</v>
      </c>
      <c r="O648" s="86" t="s">
        <v>503</v>
      </c>
      <c r="P648" s="86" t="s">
        <v>503</v>
      </c>
      <c r="Q648" s="86" t="s">
        <v>503</v>
      </c>
    </row>
    <row r="649" spans="1:17" ht="18" customHeight="1">
      <c r="A649">
        <v>3815</v>
      </c>
      <c r="B649">
        <v>3815</v>
      </c>
      <c r="C649" s="14">
        <v>41088</v>
      </c>
      <c r="D649">
        <v>41133</v>
      </c>
      <c r="E649" t="s">
        <v>1702</v>
      </c>
      <c r="F649" t="s">
        <v>1791</v>
      </c>
      <c r="G649" t="s">
        <v>4719</v>
      </c>
      <c r="H649" s="86" t="s">
        <v>503</v>
      </c>
      <c r="I649" s="86" t="s">
        <v>503</v>
      </c>
      <c r="J649" t="s">
        <v>4965</v>
      </c>
      <c r="K649" t="s">
        <v>4966</v>
      </c>
      <c r="L649" t="s">
        <v>5562</v>
      </c>
      <c r="M649" s="86" t="s">
        <v>4967</v>
      </c>
      <c r="N649" s="86" t="s">
        <v>503</v>
      </c>
      <c r="O649" s="86" t="s">
        <v>503</v>
      </c>
      <c r="P649" s="86" t="s">
        <v>503</v>
      </c>
      <c r="Q649" s="86" t="s">
        <v>503</v>
      </c>
    </row>
    <row r="650" spans="1:17" ht="18" customHeight="1">
      <c r="A650">
        <v>3830</v>
      </c>
      <c r="B650">
        <v>3830</v>
      </c>
      <c r="C650" s="14">
        <v>41088</v>
      </c>
      <c r="D650">
        <v>41133</v>
      </c>
      <c r="E650" t="s">
        <v>1702</v>
      </c>
      <c r="F650" t="s">
        <v>1791</v>
      </c>
      <c r="G650" t="s">
        <v>4719</v>
      </c>
      <c r="H650" s="86" t="s">
        <v>503</v>
      </c>
      <c r="I650" s="86" t="s">
        <v>503</v>
      </c>
      <c r="J650" t="s">
        <v>4965</v>
      </c>
      <c r="K650" t="s">
        <v>4966</v>
      </c>
      <c r="L650" t="s">
        <v>5562</v>
      </c>
      <c r="M650" s="86" t="s">
        <v>4967</v>
      </c>
      <c r="N650" s="86" t="s">
        <v>503</v>
      </c>
      <c r="O650" s="86" t="s">
        <v>503</v>
      </c>
      <c r="P650" s="86" t="s">
        <v>503</v>
      </c>
      <c r="Q650" s="86" t="s">
        <v>503</v>
      </c>
    </row>
    <row r="651" spans="1:17" ht="18" customHeight="1">
      <c r="A651">
        <v>3824</v>
      </c>
      <c r="B651">
        <v>3824</v>
      </c>
      <c r="C651" s="14">
        <v>41088</v>
      </c>
      <c r="D651">
        <v>41133</v>
      </c>
      <c r="E651" t="s">
        <v>1702</v>
      </c>
      <c r="F651" t="s">
        <v>1791</v>
      </c>
      <c r="G651" t="s">
        <v>4719</v>
      </c>
      <c r="H651" s="86" t="s">
        <v>503</v>
      </c>
      <c r="I651" s="86" t="s">
        <v>503</v>
      </c>
      <c r="J651" t="s">
        <v>4965</v>
      </c>
      <c r="K651" t="s">
        <v>4966</v>
      </c>
      <c r="L651" t="s">
        <v>5562</v>
      </c>
      <c r="M651" s="86" t="s">
        <v>4967</v>
      </c>
      <c r="N651" s="86" t="s">
        <v>503</v>
      </c>
      <c r="O651" s="86" t="s">
        <v>503</v>
      </c>
      <c r="P651" s="86" t="s">
        <v>503</v>
      </c>
      <c r="Q651" s="86" t="s">
        <v>503</v>
      </c>
    </row>
    <row r="652" spans="1:17" ht="18" customHeight="1">
      <c r="A652">
        <v>3820</v>
      </c>
      <c r="B652">
        <v>3820</v>
      </c>
      <c r="C652" s="14">
        <v>41088</v>
      </c>
      <c r="D652">
        <v>41133</v>
      </c>
      <c r="E652" t="s">
        <v>1702</v>
      </c>
      <c r="F652" t="s">
        <v>1791</v>
      </c>
      <c r="G652" t="s">
        <v>4719</v>
      </c>
      <c r="H652" s="86" t="s">
        <v>503</v>
      </c>
      <c r="I652" s="86" t="s">
        <v>503</v>
      </c>
      <c r="J652" t="s">
        <v>4968</v>
      </c>
      <c r="K652" t="s">
        <v>4969</v>
      </c>
      <c r="L652" t="s">
        <v>5563</v>
      </c>
      <c r="M652" s="86" t="s">
        <v>4970</v>
      </c>
      <c r="N652" s="86" t="s">
        <v>503</v>
      </c>
      <c r="O652" s="86" t="s">
        <v>503</v>
      </c>
      <c r="P652" s="86" t="s">
        <v>503</v>
      </c>
      <c r="Q652" s="86" t="s">
        <v>503</v>
      </c>
    </row>
    <row r="653" spans="1:17" ht="18" customHeight="1">
      <c r="A653">
        <v>3823</v>
      </c>
      <c r="B653">
        <v>3823</v>
      </c>
      <c r="C653" s="14">
        <v>41088</v>
      </c>
      <c r="D653">
        <v>41133</v>
      </c>
      <c r="E653" t="s">
        <v>1702</v>
      </c>
      <c r="F653" t="s">
        <v>1791</v>
      </c>
      <c r="G653" t="s">
        <v>4719</v>
      </c>
      <c r="H653" s="86" t="s">
        <v>503</v>
      </c>
      <c r="I653" s="86" t="s">
        <v>503</v>
      </c>
      <c r="J653" t="s">
        <v>4968</v>
      </c>
      <c r="K653" t="s">
        <v>4969</v>
      </c>
      <c r="L653" t="s">
        <v>5564</v>
      </c>
      <c r="M653" s="86" t="s">
        <v>4970</v>
      </c>
      <c r="N653" s="86" t="s">
        <v>503</v>
      </c>
      <c r="O653" s="86" t="s">
        <v>503</v>
      </c>
      <c r="P653" s="86" t="s">
        <v>503</v>
      </c>
      <c r="Q653" s="86" t="s">
        <v>503</v>
      </c>
    </row>
    <row r="654" spans="1:17" ht="18" customHeight="1">
      <c r="A654">
        <v>3821</v>
      </c>
      <c r="B654">
        <v>3821</v>
      </c>
      <c r="C654" s="14">
        <v>41088</v>
      </c>
      <c r="D654">
        <v>41133</v>
      </c>
      <c r="E654" t="s">
        <v>1702</v>
      </c>
      <c r="F654" t="s">
        <v>1791</v>
      </c>
      <c r="G654" t="s">
        <v>4719</v>
      </c>
      <c r="H654" s="86" t="s">
        <v>503</v>
      </c>
      <c r="I654" s="86" t="s">
        <v>503</v>
      </c>
      <c r="J654" t="s">
        <v>4968</v>
      </c>
      <c r="K654" t="s">
        <v>4971</v>
      </c>
      <c r="L654" t="s">
        <v>5564</v>
      </c>
      <c r="M654" s="86" t="s">
        <v>4970</v>
      </c>
      <c r="N654" s="86" t="s">
        <v>503</v>
      </c>
      <c r="O654" s="86" t="s">
        <v>503</v>
      </c>
      <c r="P654" s="86" t="s">
        <v>503</v>
      </c>
      <c r="Q654" s="86" t="s">
        <v>503</v>
      </c>
    </row>
    <row r="655" spans="1:17" ht="18" customHeight="1">
      <c r="A655">
        <v>3822</v>
      </c>
      <c r="B655">
        <v>3822</v>
      </c>
      <c r="C655" s="14">
        <v>41088</v>
      </c>
      <c r="D655">
        <v>41133</v>
      </c>
      <c r="E655" t="s">
        <v>1702</v>
      </c>
      <c r="F655" t="s">
        <v>1791</v>
      </c>
      <c r="G655" t="s">
        <v>4719</v>
      </c>
      <c r="H655" s="86" t="s">
        <v>503</v>
      </c>
      <c r="I655" s="86" t="s">
        <v>503</v>
      </c>
      <c r="J655" t="s">
        <v>4972</v>
      </c>
      <c r="K655" t="s">
        <v>4973</v>
      </c>
      <c r="L655" t="s">
        <v>5565</v>
      </c>
      <c r="M655" s="86" t="s">
        <v>4974</v>
      </c>
      <c r="N655" s="86" t="s">
        <v>503</v>
      </c>
      <c r="O655" s="86" t="s">
        <v>503</v>
      </c>
      <c r="P655" s="86" t="s">
        <v>503</v>
      </c>
      <c r="Q655" s="86" t="s">
        <v>503</v>
      </c>
    </row>
    <row r="656" spans="1:17" ht="18" customHeight="1">
      <c r="A656">
        <v>3818</v>
      </c>
      <c r="B656">
        <v>3818</v>
      </c>
      <c r="C656" s="14">
        <v>41088</v>
      </c>
      <c r="D656">
        <v>41133</v>
      </c>
      <c r="E656" t="s">
        <v>1702</v>
      </c>
      <c r="F656" t="s">
        <v>1791</v>
      </c>
      <c r="G656" t="s">
        <v>4719</v>
      </c>
      <c r="H656" s="86" t="s">
        <v>503</v>
      </c>
      <c r="I656" s="86" t="s">
        <v>503</v>
      </c>
      <c r="J656" t="s">
        <v>5003</v>
      </c>
      <c r="K656" t="s">
        <v>5004</v>
      </c>
      <c r="L656" t="s">
        <v>5566</v>
      </c>
      <c r="M656" s="86" t="s">
        <v>5005</v>
      </c>
      <c r="N656" s="86" t="s">
        <v>503</v>
      </c>
      <c r="O656" s="86" t="s">
        <v>503</v>
      </c>
      <c r="P656" s="86" t="s">
        <v>503</v>
      </c>
      <c r="Q656" s="86" t="s">
        <v>503</v>
      </c>
    </row>
    <row r="657" spans="1:17" ht="18" customHeight="1">
      <c r="A657">
        <v>3814</v>
      </c>
      <c r="B657">
        <v>3814</v>
      </c>
      <c r="C657" s="14">
        <v>41088</v>
      </c>
      <c r="D657">
        <v>41133</v>
      </c>
      <c r="E657" t="s">
        <v>1702</v>
      </c>
      <c r="F657" t="s">
        <v>1791</v>
      </c>
      <c r="G657" t="s">
        <v>4719</v>
      </c>
      <c r="H657" s="86" t="s">
        <v>503</v>
      </c>
      <c r="I657" s="86" t="s">
        <v>503</v>
      </c>
      <c r="J657" t="s">
        <v>4965</v>
      </c>
      <c r="K657" t="s">
        <v>5006</v>
      </c>
      <c r="L657" t="s">
        <v>5567</v>
      </c>
      <c r="M657" s="86" t="s">
        <v>5007</v>
      </c>
      <c r="N657" s="86" t="s">
        <v>503</v>
      </c>
      <c r="O657" s="86" t="s">
        <v>503</v>
      </c>
      <c r="P657" s="86" t="s">
        <v>503</v>
      </c>
      <c r="Q657" s="86" t="s">
        <v>503</v>
      </c>
    </row>
    <row r="658" spans="1:17" ht="18" customHeight="1">
      <c r="A658">
        <v>3867</v>
      </c>
      <c r="B658">
        <v>3867</v>
      </c>
      <c r="C658" s="14">
        <v>41094</v>
      </c>
      <c r="D658">
        <v>41139</v>
      </c>
      <c r="E658" t="s">
        <v>1613</v>
      </c>
      <c r="F658" t="s">
        <v>1791</v>
      </c>
      <c r="G658" t="s">
        <v>1781</v>
      </c>
      <c r="H658" s="86" t="s">
        <v>5613</v>
      </c>
      <c r="I658">
        <v>41095</v>
      </c>
      <c r="J658" t="s">
        <v>5568</v>
      </c>
      <c r="K658" t="s">
        <v>5569</v>
      </c>
      <c r="L658" t="s">
        <v>5570</v>
      </c>
      <c r="M658" t="s">
        <v>5571</v>
      </c>
      <c r="N658" s="86" t="s">
        <v>5614</v>
      </c>
      <c r="O658" s="86" t="s">
        <v>5615</v>
      </c>
      <c r="P658" s="86" t="s">
        <v>503</v>
      </c>
      <c r="Q658" s="86" t="s">
        <v>503</v>
      </c>
    </row>
  </sheetData>
  <customSheetViews>
    <customSheetView guid="{539B099F-E275-407B-9319-0D9ADFCA1C18}" scale="90">
      <selection sqref="A1:Q658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2967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2968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3109</v>
      </c>
      <c r="G5" t="s">
        <v>498</v>
      </c>
      <c r="H5" t="s">
        <v>2969</v>
      </c>
      <c r="I5">
        <v>4033</v>
      </c>
      <c r="J5" t="s">
        <v>3109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2968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2968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2968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2968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2968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2968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2968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86" t="s">
        <v>3215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86" t="s">
        <v>3215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86" t="s">
        <v>3215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86" t="s">
        <v>3215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86" t="s">
        <v>3215</v>
      </c>
      <c r="I21">
        <v>4033</v>
      </c>
      <c r="J21" t="s">
        <v>686</v>
      </c>
    </row>
    <row r="22" spans="1:10">
      <c r="A22" t="s">
        <v>2366</v>
      </c>
      <c r="B22" t="s">
        <v>2444</v>
      </c>
      <c r="C22" t="s">
        <v>2415</v>
      </c>
      <c r="D22" t="s">
        <v>1386</v>
      </c>
      <c r="E22">
        <v>41015</v>
      </c>
      <c r="F22" t="s">
        <v>498</v>
      </c>
      <c r="G22" t="s">
        <v>498</v>
      </c>
      <c r="H22" t="s">
        <v>2331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1346</v>
      </c>
      <c r="B26" t="s">
        <v>2246</v>
      </c>
      <c r="C26" t="s">
        <v>2247</v>
      </c>
      <c r="D26" t="s">
        <v>1386</v>
      </c>
      <c r="E26">
        <v>40983</v>
      </c>
      <c r="F26" t="s">
        <v>498</v>
      </c>
      <c r="G26" t="s">
        <v>498</v>
      </c>
      <c r="H26" t="s">
        <v>2248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2968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2248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86" t="s">
        <v>3215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86" t="s">
        <v>3215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2970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2284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2248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86" t="s">
        <v>3215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2968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2971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2972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86" t="s">
        <v>3215</v>
      </c>
      <c r="I48">
        <v>4033</v>
      </c>
      <c r="J48" t="s">
        <v>686</v>
      </c>
    </row>
    <row r="49" spans="1:10">
      <c r="A49" t="s">
        <v>2362</v>
      </c>
      <c r="B49" t="s">
        <v>2375</v>
      </c>
      <c r="C49" t="s">
        <v>2508</v>
      </c>
      <c r="D49" t="s">
        <v>981</v>
      </c>
      <c r="E49">
        <v>41009</v>
      </c>
      <c r="F49" t="s">
        <v>498</v>
      </c>
      <c r="G49" t="s">
        <v>498</v>
      </c>
      <c r="H49" t="s">
        <v>2973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2968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2968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2497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2544</v>
      </c>
      <c r="B63" t="s">
        <v>2750</v>
      </c>
      <c r="C63" t="s">
        <v>2974</v>
      </c>
      <c r="D63" t="s">
        <v>987</v>
      </c>
      <c r="E63">
        <v>41022</v>
      </c>
      <c r="F63" t="s">
        <v>498</v>
      </c>
      <c r="G63" t="s">
        <v>498</v>
      </c>
      <c r="H63" t="s">
        <v>2973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2968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2970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2971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2970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2968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2968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3109</v>
      </c>
      <c r="G88" t="s">
        <v>498</v>
      </c>
      <c r="H88" t="s">
        <v>2969</v>
      </c>
      <c r="I88">
        <v>4033</v>
      </c>
      <c r="J88" t="s">
        <v>3109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3109</v>
      </c>
      <c r="G89" t="s">
        <v>498</v>
      </c>
      <c r="H89" s="61" t="s">
        <v>2969</v>
      </c>
      <c r="I89">
        <v>4033</v>
      </c>
      <c r="J89" t="s">
        <v>3109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86" t="s">
        <v>3215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2972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2289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2331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86" t="s">
        <v>3215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86" t="s">
        <v>3215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2332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2332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86" t="s">
        <v>3215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86" t="s">
        <v>3215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86" t="s">
        <v>3215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86" t="s">
        <v>3215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86" t="s">
        <v>3215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86" t="s">
        <v>3215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86" t="s">
        <v>3215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86" t="s">
        <v>3215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2455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86" t="s">
        <v>3215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86" t="s">
        <v>3215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86" t="s">
        <v>3215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86" t="s">
        <v>3215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86" t="s">
        <v>3215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86" t="s">
        <v>3215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86" t="s">
        <v>3215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86" t="s">
        <v>3215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2333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86" t="s">
        <v>3215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86" t="s">
        <v>3215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86" t="s">
        <v>3215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86" t="s">
        <v>3215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86" t="s">
        <v>3215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86" t="s">
        <v>3215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86" t="s">
        <v>3215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86" t="s">
        <v>3215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86" t="s">
        <v>3215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86" t="s">
        <v>3215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86" t="s">
        <v>3215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2245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2287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2308</v>
      </c>
      <c r="B163" t="s">
        <v>2151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86" t="s">
        <v>3215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86" t="s">
        <v>3215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86" t="s">
        <v>3215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86" t="s">
        <v>3215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2249</v>
      </c>
      <c r="C171" t="s">
        <v>2083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2250</v>
      </c>
      <c r="D172" t="s">
        <v>2251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2252</v>
      </c>
      <c r="C173" t="s">
        <v>2253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2254</v>
      </c>
      <c r="D175" s="86" t="s">
        <v>3215</v>
      </c>
      <c r="E175" s="61" t="s">
        <v>503</v>
      </c>
      <c r="F175" t="s">
        <v>686</v>
      </c>
      <c r="G175" t="s">
        <v>676</v>
      </c>
      <c r="H175" s="86" t="s">
        <v>3215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2255</v>
      </c>
      <c r="D176" s="86" t="s">
        <v>3215</v>
      </c>
      <c r="E176" s="61" t="s">
        <v>503</v>
      </c>
      <c r="F176" t="s">
        <v>686</v>
      </c>
      <c r="G176" t="s">
        <v>676</v>
      </c>
      <c r="H176" s="86" t="s">
        <v>3215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2256</v>
      </c>
      <c r="D177" s="86" t="s">
        <v>3215</v>
      </c>
      <c r="E177" s="61" t="s">
        <v>503</v>
      </c>
      <c r="F177" t="s">
        <v>686</v>
      </c>
      <c r="G177" t="s">
        <v>676</v>
      </c>
      <c r="H177" s="86" t="s">
        <v>3215</v>
      </c>
      <c r="I177">
        <v>4033</v>
      </c>
      <c r="J177" t="s">
        <v>686</v>
      </c>
    </row>
    <row r="178" spans="1:10">
      <c r="A178" t="s">
        <v>2283</v>
      </c>
      <c r="B178" t="s">
        <v>1117</v>
      </c>
      <c r="C178" t="s">
        <v>1119</v>
      </c>
      <c r="D178" s="61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2257</v>
      </c>
      <c r="D179" t="s">
        <v>981</v>
      </c>
      <c r="E179" s="61" t="s">
        <v>503</v>
      </c>
      <c r="F179" t="s">
        <v>686</v>
      </c>
      <c r="G179" t="s">
        <v>676</v>
      </c>
      <c r="H179" s="86" t="s">
        <v>3215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86" t="s">
        <v>3215</v>
      </c>
      <c r="E180" s="61" t="s">
        <v>503</v>
      </c>
      <c r="F180" t="s">
        <v>686</v>
      </c>
      <c r="G180" t="s">
        <v>676</v>
      </c>
      <c r="H180" s="86" t="s">
        <v>3215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61" t="s">
        <v>503</v>
      </c>
      <c r="F181" t="s">
        <v>686</v>
      </c>
      <c r="G181" t="s">
        <v>676</v>
      </c>
      <c r="H181" s="86" t="s">
        <v>3215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61" t="s">
        <v>503</v>
      </c>
      <c r="F182" t="s">
        <v>686</v>
      </c>
      <c r="G182" t="s">
        <v>676</v>
      </c>
      <c r="H182" s="86" t="s">
        <v>3215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2258</v>
      </c>
      <c r="D183" t="s">
        <v>978</v>
      </c>
      <c r="E183" s="61" t="s">
        <v>503</v>
      </c>
      <c r="F183" t="s">
        <v>686</v>
      </c>
      <c r="G183" t="s">
        <v>676</v>
      </c>
      <c r="H183" s="86" t="s">
        <v>3215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2259</v>
      </c>
      <c r="D184" t="s">
        <v>981</v>
      </c>
      <c r="E184" s="61" t="s">
        <v>503</v>
      </c>
      <c r="F184" t="s">
        <v>686</v>
      </c>
      <c r="G184" t="s">
        <v>676</v>
      </c>
      <c r="H184" s="86" t="s">
        <v>3215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2260</v>
      </c>
      <c r="D185" t="s">
        <v>1389</v>
      </c>
      <c r="E185" s="61" t="s">
        <v>503</v>
      </c>
      <c r="F185" t="s">
        <v>686</v>
      </c>
      <c r="G185" t="s">
        <v>676</v>
      </c>
      <c r="H185" s="86" t="s">
        <v>3215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2261</v>
      </c>
      <c r="D186" t="s">
        <v>971</v>
      </c>
      <c r="E186" s="61" t="s">
        <v>503</v>
      </c>
      <c r="F186" t="s">
        <v>686</v>
      </c>
      <c r="G186" t="s">
        <v>676</v>
      </c>
      <c r="H186" s="86" t="s">
        <v>3215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2262</v>
      </c>
      <c r="D187" t="s">
        <v>969</v>
      </c>
      <c r="E187" s="61" t="s">
        <v>503</v>
      </c>
      <c r="F187" t="s">
        <v>686</v>
      </c>
      <c r="G187" t="s">
        <v>676</v>
      </c>
      <c r="H187" s="86" t="s">
        <v>3215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2209</v>
      </c>
      <c r="D188" t="s">
        <v>987</v>
      </c>
      <c r="E188" s="61" t="s">
        <v>503</v>
      </c>
      <c r="F188" t="s">
        <v>686</v>
      </c>
      <c r="G188" t="s">
        <v>676</v>
      </c>
      <c r="H188" s="86" t="s">
        <v>3215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2263</v>
      </c>
      <c r="D189" t="s">
        <v>971</v>
      </c>
      <c r="E189" s="61" t="s">
        <v>503</v>
      </c>
      <c r="F189" t="s">
        <v>686</v>
      </c>
      <c r="G189" t="s">
        <v>676</v>
      </c>
      <c r="H189" s="86" t="s">
        <v>3215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2174</v>
      </c>
      <c r="D190" t="s">
        <v>971</v>
      </c>
      <c r="E190" s="61" t="s">
        <v>503</v>
      </c>
      <c r="F190" t="s">
        <v>686</v>
      </c>
      <c r="G190" t="s">
        <v>676</v>
      </c>
      <c r="H190" s="86" t="s">
        <v>3215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2186</v>
      </c>
      <c r="D191" t="s">
        <v>2264</v>
      </c>
      <c r="E191" s="61" t="s">
        <v>503</v>
      </c>
      <c r="F191" t="s">
        <v>686</v>
      </c>
      <c r="G191" t="s">
        <v>676</v>
      </c>
      <c r="H191" s="86" t="s">
        <v>3215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2156</v>
      </c>
      <c r="D192" t="s">
        <v>1389</v>
      </c>
      <c r="E192" s="61" t="s">
        <v>503</v>
      </c>
      <c r="F192" t="s">
        <v>686</v>
      </c>
      <c r="G192" t="s">
        <v>676</v>
      </c>
      <c r="H192" s="86" t="s">
        <v>3215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2265</v>
      </c>
      <c r="D193" t="s">
        <v>2264</v>
      </c>
      <c r="E193" s="61" t="s">
        <v>503</v>
      </c>
      <c r="F193" t="s">
        <v>686</v>
      </c>
      <c r="G193" t="s">
        <v>676</v>
      </c>
      <c r="H193" s="86" t="s">
        <v>3215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2199</v>
      </c>
      <c r="D194" t="s">
        <v>978</v>
      </c>
      <c r="E194" s="61" t="s">
        <v>503</v>
      </c>
      <c r="F194" t="s">
        <v>686</v>
      </c>
      <c r="G194" t="s">
        <v>676</v>
      </c>
      <c r="H194" s="86" t="s">
        <v>3215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2266</v>
      </c>
      <c r="D195" t="s">
        <v>2267</v>
      </c>
      <c r="E195" s="61">
        <v>41001</v>
      </c>
      <c r="F195" t="s">
        <v>498</v>
      </c>
      <c r="G195" t="s">
        <v>498</v>
      </c>
      <c r="H195" s="61" t="s">
        <v>2975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2268</v>
      </c>
      <c r="D196" t="s">
        <v>772</v>
      </c>
      <c r="E196" s="61" t="s">
        <v>503</v>
      </c>
      <c r="F196" t="s">
        <v>686</v>
      </c>
      <c r="G196" t="s">
        <v>676</v>
      </c>
      <c r="H196" s="86" t="s">
        <v>3215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2178</v>
      </c>
      <c r="D197" t="s">
        <v>2269</v>
      </c>
      <c r="E197" s="61" t="s">
        <v>503</v>
      </c>
      <c r="F197" t="s">
        <v>686</v>
      </c>
      <c r="G197" t="s">
        <v>676</v>
      </c>
      <c r="H197" s="86" t="s">
        <v>3215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2270</v>
      </c>
      <c r="D198" t="s">
        <v>778</v>
      </c>
      <c r="E198" s="61" t="s">
        <v>503</v>
      </c>
      <c r="F198" t="s">
        <v>686</v>
      </c>
      <c r="G198" t="s">
        <v>676</v>
      </c>
      <c r="H198" s="86" t="s">
        <v>3215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2271</v>
      </c>
      <c r="D199" t="s">
        <v>981</v>
      </c>
      <c r="E199" s="61" t="s">
        <v>503</v>
      </c>
      <c r="F199" t="s">
        <v>686</v>
      </c>
      <c r="G199" t="s">
        <v>676</v>
      </c>
      <c r="H199" s="86" t="s">
        <v>3215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2272</v>
      </c>
      <c r="D200" t="s">
        <v>1389</v>
      </c>
      <c r="E200" s="61" t="s">
        <v>503</v>
      </c>
      <c r="F200" t="s">
        <v>686</v>
      </c>
      <c r="G200" t="s">
        <v>676</v>
      </c>
      <c r="H200" s="86" t="s">
        <v>3215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2189</v>
      </c>
      <c r="D201" t="s">
        <v>987</v>
      </c>
      <c r="E201">
        <v>40990</v>
      </c>
      <c r="F201" t="s">
        <v>498</v>
      </c>
      <c r="G201" t="s">
        <v>498</v>
      </c>
      <c r="H201" t="s">
        <v>2334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2335</v>
      </c>
      <c r="D202" t="s">
        <v>164</v>
      </c>
      <c r="E202" s="61" t="s">
        <v>503</v>
      </c>
      <c r="F202" t="s">
        <v>686</v>
      </c>
      <c r="G202" t="s">
        <v>676</v>
      </c>
      <c r="H202" s="86" t="s">
        <v>3215</v>
      </c>
      <c r="I202">
        <v>4035</v>
      </c>
      <c r="J202" t="s">
        <v>686</v>
      </c>
    </row>
    <row r="203" spans="1:10">
      <c r="A203" t="s">
        <v>2285</v>
      </c>
      <c r="B203" t="s">
        <v>2201</v>
      </c>
      <c r="C203" t="s">
        <v>2336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2337</v>
      </c>
      <c r="D204" t="s">
        <v>1427</v>
      </c>
      <c r="E204" s="61" t="s">
        <v>503</v>
      </c>
      <c r="F204" t="s">
        <v>686</v>
      </c>
      <c r="G204" t="s">
        <v>676</v>
      </c>
      <c r="H204" s="86" t="s">
        <v>3215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2338</v>
      </c>
      <c r="D205" t="s">
        <v>1383</v>
      </c>
      <c r="E205" s="61" t="s">
        <v>503</v>
      </c>
      <c r="F205" t="s">
        <v>686</v>
      </c>
      <c r="G205" t="s">
        <v>676</v>
      </c>
      <c r="H205" s="86" t="s">
        <v>3215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2339</v>
      </c>
      <c r="D206" t="s">
        <v>1383</v>
      </c>
      <c r="E206" s="61" t="s">
        <v>503</v>
      </c>
      <c r="F206" t="s">
        <v>686</v>
      </c>
      <c r="G206" t="s">
        <v>676</v>
      </c>
      <c r="H206" s="86" t="s">
        <v>3215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2135</v>
      </c>
      <c r="D207" t="s">
        <v>1387</v>
      </c>
      <c r="E207" s="61" t="s">
        <v>503</v>
      </c>
      <c r="F207" t="s">
        <v>686</v>
      </c>
      <c r="G207" t="s">
        <v>676</v>
      </c>
      <c r="H207" s="86" t="s">
        <v>3215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2340</v>
      </c>
      <c r="D208" t="s">
        <v>987</v>
      </c>
      <c r="E208" s="61" t="s">
        <v>503</v>
      </c>
      <c r="F208" t="s">
        <v>686</v>
      </c>
      <c r="G208" t="s">
        <v>676</v>
      </c>
      <c r="H208" s="86" t="s">
        <v>3215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2341</v>
      </c>
      <c r="D209" t="s">
        <v>1383</v>
      </c>
      <c r="E209" s="61" t="s">
        <v>503</v>
      </c>
      <c r="F209" t="s">
        <v>686</v>
      </c>
      <c r="G209" t="s">
        <v>676</v>
      </c>
      <c r="H209" s="86" t="s">
        <v>3215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2342</v>
      </c>
      <c r="D210" t="s">
        <v>1383</v>
      </c>
      <c r="E210" s="61" t="s">
        <v>503</v>
      </c>
      <c r="F210" t="s">
        <v>686</v>
      </c>
      <c r="G210" t="s">
        <v>676</v>
      </c>
      <c r="H210" s="86" t="s">
        <v>3215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2213</v>
      </c>
      <c r="D211" t="s">
        <v>1387</v>
      </c>
      <c r="E211" s="61" t="s">
        <v>503</v>
      </c>
      <c r="F211" t="s">
        <v>686</v>
      </c>
      <c r="G211" t="s">
        <v>676</v>
      </c>
      <c r="H211" s="86" t="s">
        <v>3215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61" t="s">
        <v>2498</v>
      </c>
      <c r="D212" s="61" t="s">
        <v>981</v>
      </c>
      <c r="E212" s="61" t="s">
        <v>503</v>
      </c>
      <c r="F212" t="s">
        <v>686</v>
      </c>
      <c r="G212" t="s">
        <v>676</v>
      </c>
      <c r="H212" s="86" t="s">
        <v>3215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61" t="s">
        <v>2223</v>
      </c>
      <c r="D213" s="61" t="s">
        <v>1390</v>
      </c>
      <c r="E213" s="61" t="s">
        <v>503</v>
      </c>
      <c r="F213" t="s">
        <v>686</v>
      </c>
      <c r="G213" t="s">
        <v>676</v>
      </c>
      <c r="H213" s="86" t="s">
        <v>3215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61" t="s">
        <v>2228</v>
      </c>
      <c r="D214" s="61" t="s">
        <v>981</v>
      </c>
      <c r="E214" s="61" t="s">
        <v>503</v>
      </c>
      <c r="F214" t="s">
        <v>686</v>
      </c>
      <c r="G214" t="s">
        <v>676</v>
      </c>
      <c r="H214" s="86" t="s">
        <v>3215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61" t="s">
        <v>2231</v>
      </c>
      <c r="D215" s="61" t="s">
        <v>1390</v>
      </c>
      <c r="E215" s="61" t="s">
        <v>503</v>
      </c>
      <c r="F215" t="s">
        <v>686</v>
      </c>
      <c r="G215" t="s">
        <v>676</v>
      </c>
      <c r="H215" s="86" t="s">
        <v>3215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2274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2343</v>
      </c>
      <c r="D217" t="s">
        <v>981</v>
      </c>
      <c r="E217" t="s">
        <v>503</v>
      </c>
      <c r="F217" t="s">
        <v>686</v>
      </c>
      <c r="G217" s="61" t="s">
        <v>676</v>
      </c>
      <c r="H217" t="s">
        <v>2331</v>
      </c>
      <c r="I217">
        <v>4033</v>
      </c>
      <c r="J217" t="s">
        <v>686</v>
      </c>
    </row>
    <row r="218" spans="1:10">
      <c r="A218" t="s">
        <v>1360</v>
      </c>
      <c r="B218" t="s">
        <v>2157</v>
      </c>
      <c r="C218" t="s">
        <v>2159</v>
      </c>
      <c r="D218" t="s">
        <v>1390</v>
      </c>
      <c r="E218" t="s">
        <v>503</v>
      </c>
      <c r="F218" t="s">
        <v>686</v>
      </c>
      <c r="G218" s="61" t="s">
        <v>676</v>
      </c>
      <c r="H218" t="s">
        <v>2331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61" t="s">
        <v>982</v>
      </c>
      <c r="D219" s="61" t="s">
        <v>983</v>
      </c>
      <c r="E219" s="61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2353</v>
      </c>
      <c r="B220" t="s">
        <v>2367</v>
      </c>
      <c r="C220" s="61" t="s">
        <v>2500</v>
      </c>
      <c r="D220" s="61" t="s">
        <v>1374</v>
      </c>
      <c r="E220" t="s">
        <v>503</v>
      </c>
      <c r="F220" t="s">
        <v>686</v>
      </c>
      <c r="G220" t="s">
        <v>676</v>
      </c>
      <c r="H220" s="86" t="s">
        <v>3215</v>
      </c>
      <c r="I220">
        <v>4033</v>
      </c>
      <c r="J220" t="s">
        <v>686</v>
      </c>
    </row>
    <row r="221" spans="1:10">
      <c r="A221" t="s">
        <v>2354</v>
      </c>
      <c r="B221" t="s">
        <v>2368</v>
      </c>
      <c r="C221" s="61" t="s">
        <v>2382</v>
      </c>
      <c r="D221" s="61" t="s">
        <v>978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2355</v>
      </c>
      <c r="B222" t="s">
        <v>2369</v>
      </c>
      <c r="C222" s="61" t="s">
        <v>2501</v>
      </c>
      <c r="D222" s="61" t="s">
        <v>1386</v>
      </c>
      <c r="E222" s="61" t="s">
        <v>503</v>
      </c>
      <c r="F222" s="61" t="s">
        <v>686</v>
      </c>
      <c r="G222" s="61" t="s">
        <v>676</v>
      </c>
      <c r="H222" s="86" t="s">
        <v>3215</v>
      </c>
      <c r="I222">
        <v>4035</v>
      </c>
      <c r="J222" t="s">
        <v>686</v>
      </c>
    </row>
    <row r="223" spans="1:10">
      <c r="A223" t="s">
        <v>2356</v>
      </c>
      <c r="B223" t="s">
        <v>2452</v>
      </c>
      <c r="C223" t="s">
        <v>2388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2357</v>
      </c>
      <c r="B224" t="s">
        <v>2370</v>
      </c>
      <c r="C224" s="61" t="s">
        <v>2502</v>
      </c>
      <c r="D224" s="61" t="s">
        <v>967</v>
      </c>
      <c r="E224">
        <v>40996</v>
      </c>
      <c r="F224" t="s">
        <v>498</v>
      </c>
      <c r="G224" t="s">
        <v>498</v>
      </c>
      <c r="H224" s="61" t="s">
        <v>2503</v>
      </c>
      <c r="I224">
        <v>4033</v>
      </c>
      <c r="J224" t="s">
        <v>498</v>
      </c>
    </row>
    <row r="225" spans="1:10" ht="30">
      <c r="A225" t="s">
        <v>2358</v>
      </c>
      <c r="B225" t="s">
        <v>2371</v>
      </c>
      <c r="C225" s="61" t="s">
        <v>2504</v>
      </c>
      <c r="D225" s="61" t="s">
        <v>1383</v>
      </c>
      <c r="E225" t="s">
        <v>503</v>
      </c>
      <c r="F225" t="s">
        <v>686</v>
      </c>
      <c r="G225" t="s">
        <v>676</v>
      </c>
      <c r="H225" s="86" t="s">
        <v>3215</v>
      </c>
      <c r="I225">
        <v>4033</v>
      </c>
      <c r="J225" t="s">
        <v>686</v>
      </c>
    </row>
    <row r="226" spans="1:10">
      <c r="A226" t="s">
        <v>2667</v>
      </c>
      <c r="B226" t="s">
        <v>2640</v>
      </c>
      <c r="C226" s="61" t="s">
        <v>2976</v>
      </c>
      <c r="D226" s="61" t="s">
        <v>985</v>
      </c>
      <c r="E226" s="61">
        <v>41038</v>
      </c>
      <c r="F226" s="61" t="s">
        <v>684</v>
      </c>
      <c r="G226" s="61" t="s">
        <v>684</v>
      </c>
      <c r="H226" s="61" t="s">
        <v>2977</v>
      </c>
      <c r="I226">
        <v>4035</v>
      </c>
      <c r="J226" t="s">
        <v>684</v>
      </c>
    </row>
    <row r="227" spans="1:10" ht="30">
      <c r="A227" t="s">
        <v>2360</v>
      </c>
      <c r="B227" t="s">
        <v>2373</v>
      </c>
      <c r="C227" s="61" t="s">
        <v>2506</v>
      </c>
      <c r="D227" s="61" t="s">
        <v>985</v>
      </c>
      <c r="E227" t="s">
        <v>503</v>
      </c>
      <c r="F227" t="s">
        <v>686</v>
      </c>
      <c r="G227" t="s">
        <v>676</v>
      </c>
      <c r="H227" s="86" t="s">
        <v>3215</v>
      </c>
      <c r="I227">
        <v>4033</v>
      </c>
      <c r="J227" t="s">
        <v>686</v>
      </c>
    </row>
    <row r="228" spans="1:10" ht="30">
      <c r="A228" t="s">
        <v>2361</v>
      </c>
      <c r="B228" t="s">
        <v>2374</v>
      </c>
      <c r="C228" s="61" t="s">
        <v>2507</v>
      </c>
      <c r="D228" s="61" t="s">
        <v>978</v>
      </c>
      <c r="E228" s="61" t="s">
        <v>503</v>
      </c>
      <c r="F228" s="61" t="s">
        <v>686</v>
      </c>
      <c r="G228" s="61" t="s">
        <v>676</v>
      </c>
      <c r="H228" s="86" t="s">
        <v>3215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61" t="s">
        <v>2499</v>
      </c>
      <c r="D229" s="61" t="s">
        <v>1390</v>
      </c>
      <c r="E229" s="61">
        <v>41002</v>
      </c>
      <c r="F229" s="61" t="s">
        <v>498</v>
      </c>
      <c r="G229" s="61" t="s">
        <v>498</v>
      </c>
      <c r="H229" s="61" t="s">
        <v>2331</v>
      </c>
      <c r="I229">
        <v>4035</v>
      </c>
      <c r="J229" t="s">
        <v>498</v>
      </c>
    </row>
    <row r="230" spans="1:10">
      <c r="A230" t="s">
        <v>2363</v>
      </c>
      <c r="B230" t="s">
        <v>2437</v>
      </c>
      <c r="C230" s="61" t="s">
        <v>2509</v>
      </c>
      <c r="D230" s="61" t="s">
        <v>1374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2364</v>
      </c>
      <c r="B231" t="s">
        <v>2376</v>
      </c>
      <c r="C231" s="61" t="s">
        <v>2510</v>
      </c>
      <c r="D231" s="61" t="s">
        <v>1390</v>
      </c>
      <c r="E231" s="61" t="s">
        <v>503</v>
      </c>
      <c r="F231" s="61" t="s">
        <v>686</v>
      </c>
      <c r="G231" s="61" t="s">
        <v>676</v>
      </c>
      <c r="H231" s="86" t="s">
        <v>3215</v>
      </c>
      <c r="I231">
        <v>4035</v>
      </c>
      <c r="J231" t="s">
        <v>686</v>
      </c>
    </row>
    <row r="232" spans="1:10">
      <c r="A232" t="s">
        <v>2365</v>
      </c>
      <c r="B232" t="s">
        <v>2377</v>
      </c>
      <c r="C232" s="61" t="s">
        <v>2412</v>
      </c>
      <c r="D232" s="61" t="s">
        <v>1383</v>
      </c>
      <c r="E232" s="61">
        <v>40998</v>
      </c>
      <c r="F232" s="61" t="s">
        <v>498</v>
      </c>
      <c r="G232" s="61" t="s">
        <v>498</v>
      </c>
      <c r="H232" s="61" t="s">
        <v>2978</v>
      </c>
      <c r="I232">
        <v>4033</v>
      </c>
      <c r="J232" t="s">
        <v>498</v>
      </c>
    </row>
    <row r="233" spans="1:10">
      <c r="A233" t="s">
        <v>2359</v>
      </c>
      <c r="B233" t="s">
        <v>2372</v>
      </c>
      <c r="C233" s="61" t="s">
        <v>2505</v>
      </c>
      <c r="D233" s="61" t="s">
        <v>1387</v>
      </c>
      <c r="E233" s="61">
        <v>41031</v>
      </c>
      <c r="F233" s="61" t="s">
        <v>498</v>
      </c>
      <c r="G233" s="61" t="s">
        <v>498</v>
      </c>
      <c r="H233" s="61" t="s">
        <v>2977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2979</v>
      </c>
      <c r="D234" t="s">
        <v>967</v>
      </c>
      <c r="E234">
        <v>41010</v>
      </c>
      <c r="F234" t="s">
        <v>498</v>
      </c>
      <c r="G234" t="s">
        <v>498</v>
      </c>
      <c r="H234" t="s">
        <v>2969</v>
      </c>
      <c r="I234">
        <v>4033</v>
      </c>
      <c r="J234" t="s">
        <v>498</v>
      </c>
    </row>
    <row r="235" spans="1:10">
      <c r="A235" t="s">
        <v>2317</v>
      </c>
      <c r="B235" t="s">
        <v>1191</v>
      </c>
      <c r="C235" t="s">
        <v>2324</v>
      </c>
      <c r="D235" t="s">
        <v>1387</v>
      </c>
      <c r="E235">
        <v>41019</v>
      </c>
      <c r="F235" t="s">
        <v>686</v>
      </c>
      <c r="G235" t="s">
        <v>676</v>
      </c>
      <c r="H235" t="s">
        <v>2977</v>
      </c>
      <c r="I235">
        <v>4035</v>
      </c>
      <c r="J235" t="s">
        <v>686</v>
      </c>
    </row>
    <row r="236" spans="1:10" ht="30">
      <c r="A236" t="s">
        <v>2482</v>
      </c>
      <c r="B236" t="s">
        <v>2483</v>
      </c>
      <c r="C236" t="s">
        <v>2495</v>
      </c>
      <c r="D236" t="s">
        <v>164</v>
      </c>
      <c r="E236" t="s">
        <v>503</v>
      </c>
      <c r="F236" t="s">
        <v>686</v>
      </c>
      <c r="G236" t="s">
        <v>676</v>
      </c>
      <c r="H236" s="86" t="s">
        <v>3215</v>
      </c>
      <c r="I236">
        <v>4033</v>
      </c>
      <c r="J236" t="s">
        <v>686</v>
      </c>
    </row>
    <row r="237" spans="1:10">
      <c r="A237" t="s">
        <v>2543</v>
      </c>
      <c r="B237" t="s">
        <v>2536</v>
      </c>
      <c r="C237" t="s">
        <v>2538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2532</v>
      </c>
      <c r="B238" t="s">
        <v>1795</v>
      </c>
      <c r="C238" t="s">
        <v>2980</v>
      </c>
      <c r="D238" t="s">
        <v>1427</v>
      </c>
      <c r="E238" t="s">
        <v>503</v>
      </c>
      <c r="F238" t="s">
        <v>686</v>
      </c>
      <c r="G238" t="s">
        <v>676</v>
      </c>
      <c r="H238" t="s">
        <v>2969</v>
      </c>
      <c r="I238">
        <v>4033</v>
      </c>
      <c r="J238" t="s">
        <v>686</v>
      </c>
    </row>
    <row r="239" spans="1:10">
      <c r="A239" t="s">
        <v>2527</v>
      </c>
      <c r="B239" t="s">
        <v>2528</v>
      </c>
      <c r="C239" t="s">
        <v>2981</v>
      </c>
      <c r="D239" t="s">
        <v>1374</v>
      </c>
      <c r="E239">
        <v>41026</v>
      </c>
      <c r="F239" t="s">
        <v>498</v>
      </c>
      <c r="G239" t="s">
        <v>498</v>
      </c>
      <c r="H239" t="s">
        <v>2969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2647</v>
      </c>
      <c r="B241" t="s">
        <v>118</v>
      </c>
      <c r="C241" t="s">
        <v>2982</v>
      </c>
      <c r="D241" t="s">
        <v>967</v>
      </c>
      <c r="E241">
        <v>41011</v>
      </c>
      <c r="F241" t="s">
        <v>498</v>
      </c>
      <c r="G241" t="s">
        <v>498</v>
      </c>
      <c r="H241" t="s">
        <v>2969</v>
      </c>
      <c r="I241">
        <v>4033</v>
      </c>
      <c r="J241" t="s">
        <v>498</v>
      </c>
    </row>
    <row r="242" spans="1:10">
      <c r="A242" t="s">
        <v>2648</v>
      </c>
      <c r="B242" t="s">
        <v>118</v>
      </c>
      <c r="C242" t="s">
        <v>2983</v>
      </c>
      <c r="D242" t="s">
        <v>967</v>
      </c>
      <c r="E242">
        <v>41011</v>
      </c>
      <c r="F242" t="s">
        <v>498</v>
      </c>
      <c r="G242" t="s">
        <v>498</v>
      </c>
      <c r="H242" t="s">
        <v>2969</v>
      </c>
      <c r="I242">
        <v>4033</v>
      </c>
      <c r="J242" t="s">
        <v>498</v>
      </c>
    </row>
    <row r="243" spans="1:10">
      <c r="A243" t="s">
        <v>3045</v>
      </c>
      <c r="B243" t="s">
        <v>2696</v>
      </c>
      <c r="C243" t="s">
        <v>2984</v>
      </c>
      <c r="D243" t="s">
        <v>987</v>
      </c>
      <c r="E243">
        <v>41026</v>
      </c>
      <c r="F243" t="s">
        <v>498</v>
      </c>
      <c r="G243" t="s">
        <v>498</v>
      </c>
      <c r="H243" t="s">
        <v>2969</v>
      </c>
      <c r="I243">
        <v>4033</v>
      </c>
      <c r="J243" t="s">
        <v>498</v>
      </c>
    </row>
    <row r="244" spans="1:10">
      <c r="A244" t="s">
        <v>2650</v>
      </c>
      <c r="B244" t="s">
        <v>118</v>
      </c>
      <c r="C244" t="s">
        <v>2985</v>
      </c>
      <c r="D244" t="s">
        <v>967</v>
      </c>
      <c r="E244">
        <v>41012</v>
      </c>
      <c r="F244" t="s">
        <v>686</v>
      </c>
      <c r="G244" t="s">
        <v>676</v>
      </c>
      <c r="H244" t="s">
        <v>2969</v>
      </c>
      <c r="I244">
        <v>4033</v>
      </c>
      <c r="J244" t="s">
        <v>686</v>
      </c>
    </row>
    <row r="245" spans="1:10">
      <c r="A245" t="s">
        <v>2651</v>
      </c>
      <c r="B245" t="s">
        <v>118</v>
      </c>
      <c r="C245" t="s">
        <v>2986</v>
      </c>
      <c r="D245" t="s">
        <v>967</v>
      </c>
      <c r="E245">
        <v>41012</v>
      </c>
      <c r="F245" t="s">
        <v>498</v>
      </c>
      <c r="G245" t="s">
        <v>498</v>
      </c>
      <c r="H245" t="s">
        <v>2969</v>
      </c>
      <c r="I245">
        <v>4033</v>
      </c>
      <c r="J245" t="s">
        <v>498</v>
      </c>
    </row>
    <row r="246" spans="1:10">
      <c r="A246" t="s">
        <v>2659</v>
      </c>
      <c r="B246" t="s">
        <v>118</v>
      </c>
      <c r="C246" t="s">
        <v>2987</v>
      </c>
      <c r="D246" t="s">
        <v>967</v>
      </c>
      <c r="E246">
        <v>41023</v>
      </c>
      <c r="F246" t="s">
        <v>498</v>
      </c>
      <c r="G246" t="s">
        <v>498</v>
      </c>
      <c r="H246" t="s">
        <v>2969</v>
      </c>
      <c r="I246">
        <v>4033</v>
      </c>
      <c r="J246" t="s">
        <v>498</v>
      </c>
    </row>
    <row r="247" spans="1:10" ht="30">
      <c r="A247" t="s">
        <v>2653</v>
      </c>
      <c r="B247" t="s">
        <v>118</v>
      </c>
      <c r="C247" t="s">
        <v>2988</v>
      </c>
      <c r="D247" t="s">
        <v>967</v>
      </c>
      <c r="E247" t="s">
        <v>503</v>
      </c>
      <c r="F247" t="s">
        <v>686</v>
      </c>
      <c r="G247" t="s">
        <v>676</v>
      </c>
      <c r="H247" s="86" t="s">
        <v>3215</v>
      </c>
      <c r="I247">
        <v>4033</v>
      </c>
      <c r="J247" t="s">
        <v>686</v>
      </c>
    </row>
    <row r="248" spans="1:10">
      <c r="A248" t="s">
        <v>2668</v>
      </c>
      <c r="B248" t="s">
        <v>118</v>
      </c>
      <c r="C248" t="s">
        <v>2989</v>
      </c>
      <c r="D248" t="s">
        <v>967</v>
      </c>
      <c r="E248">
        <v>41019</v>
      </c>
      <c r="F248" t="s">
        <v>498</v>
      </c>
      <c r="G248" t="s">
        <v>498</v>
      </c>
      <c r="H248" t="s">
        <v>2969</v>
      </c>
      <c r="I248">
        <v>4033</v>
      </c>
      <c r="J248" t="s">
        <v>498</v>
      </c>
    </row>
    <row r="249" spans="1:10">
      <c r="A249" t="s">
        <v>2990</v>
      </c>
      <c r="B249" t="s">
        <v>2705</v>
      </c>
      <c r="C249" t="s">
        <v>2991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2661</v>
      </c>
      <c r="B250" t="s">
        <v>118</v>
      </c>
      <c r="C250" t="s">
        <v>2620</v>
      </c>
      <c r="D250" t="s">
        <v>967</v>
      </c>
      <c r="E250">
        <v>41019</v>
      </c>
      <c r="F250" t="s">
        <v>498</v>
      </c>
      <c r="G250" t="s">
        <v>498</v>
      </c>
      <c r="H250" t="s">
        <v>2969</v>
      </c>
      <c r="I250">
        <v>4033</v>
      </c>
      <c r="J250" t="s">
        <v>498</v>
      </c>
    </row>
    <row r="251" spans="1:10">
      <c r="A251" t="s">
        <v>2657</v>
      </c>
      <c r="B251" t="s">
        <v>118</v>
      </c>
      <c r="C251" t="s">
        <v>2992</v>
      </c>
      <c r="D251" t="s">
        <v>967</v>
      </c>
      <c r="E251">
        <v>41012</v>
      </c>
      <c r="F251" t="s">
        <v>498</v>
      </c>
      <c r="G251" t="s">
        <v>498</v>
      </c>
      <c r="H251" t="s">
        <v>2969</v>
      </c>
      <c r="I251">
        <v>4033</v>
      </c>
      <c r="J251" t="s">
        <v>498</v>
      </c>
    </row>
    <row r="252" spans="1:10">
      <c r="A252" t="s">
        <v>2664</v>
      </c>
      <c r="B252" t="s">
        <v>118</v>
      </c>
      <c r="C252" t="s">
        <v>2993</v>
      </c>
      <c r="D252" t="s">
        <v>967</v>
      </c>
      <c r="E252">
        <v>41019</v>
      </c>
      <c r="F252" t="s">
        <v>498</v>
      </c>
      <c r="G252" t="s">
        <v>498</v>
      </c>
      <c r="H252" t="s">
        <v>2969</v>
      </c>
      <c r="I252">
        <v>4033</v>
      </c>
      <c r="J252" t="s">
        <v>498</v>
      </c>
    </row>
    <row r="253" spans="1:10">
      <c r="A253" t="s">
        <v>2665</v>
      </c>
      <c r="B253" t="s">
        <v>118</v>
      </c>
      <c r="C253" t="s">
        <v>2994</v>
      </c>
      <c r="D253" t="s">
        <v>967</v>
      </c>
      <c r="E253">
        <v>41019</v>
      </c>
      <c r="F253" t="s">
        <v>686</v>
      </c>
      <c r="G253" t="s">
        <v>676</v>
      </c>
      <c r="H253" t="s">
        <v>2969</v>
      </c>
      <c r="I253">
        <v>4033</v>
      </c>
      <c r="J253" t="s">
        <v>686</v>
      </c>
    </row>
    <row r="254" spans="1:10">
      <c r="A254" t="s">
        <v>2666</v>
      </c>
      <c r="B254" t="s">
        <v>118</v>
      </c>
      <c r="C254" t="s">
        <v>2995</v>
      </c>
      <c r="D254" t="s">
        <v>967</v>
      </c>
      <c r="E254">
        <v>41022</v>
      </c>
      <c r="F254" t="s">
        <v>498</v>
      </c>
      <c r="G254" t="s">
        <v>498</v>
      </c>
      <c r="H254" t="s">
        <v>2969</v>
      </c>
      <c r="I254">
        <v>4033</v>
      </c>
      <c r="J254" t="s">
        <v>498</v>
      </c>
    </row>
    <row r="255" spans="1:10">
      <c r="A255" t="s">
        <v>2996</v>
      </c>
      <c r="B255" t="s">
        <v>2700</v>
      </c>
      <c r="C255" t="s">
        <v>2997</v>
      </c>
      <c r="D255" t="s">
        <v>978</v>
      </c>
      <c r="E255">
        <v>41017</v>
      </c>
      <c r="F255" t="s">
        <v>498</v>
      </c>
      <c r="G255" t="s">
        <v>498</v>
      </c>
      <c r="H255" t="s">
        <v>2998</v>
      </c>
      <c r="I255">
        <v>4033</v>
      </c>
      <c r="J255" t="s">
        <v>498</v>
      </c>
    </row>
    <row r="256" spans="1:10">
      <c r="A256" t="s">
        <v>2662</v>
      </c>
      <c r="B256" t="s">
        <v>118</v>
      </c>
      <c r="C256" t="s">
        <v>2999</v>
      </c>
      <c r="D256" t="s">
        <v>967</v>
      </c>
      <c r="E256">
        <v>41012</v>
      </c>
      <c r="F256" t="s">
        <v>498</v>
      </c>
      <c r="G256" t="s">
        <v>498</v>
      </c>
      <c r="H256" t="s">
        <v>2969</v>
      </c>
      <c r="I256">
        <v>4033</v>
      </c>
      <c r="J256" t="s">
        <v>498</v>
      </c>
    </row>
    <row r="257" spans="1:10" ht="30">
      <c r="A257" t="s">
        <v>2663</v>
      </c>
      <c r="B257" t="s">
        <v>118</v>
      </c>
      <c r="C257" t="s">
        <v>3000</v>
      </c>
      <c r="D257" t="s">
        <v>967</v>
      </c>
      <c r="E257" t="s">
        <v>503</v>
      </c>
      <c r="F257" t="s">
        <v>686</v>
      </c>
      <c r="G257" t="s">
        <v>676</v>
      </c>
      <c r="H257" s="86" t="s">
        <v>3215</v>
      </c>
      <c r="I257">
        <v>4033</v>
      </c>
      <c r="J257" t="s">
        <v>686</v>
      </c>
    </row>
    <row r="258" spans="1:10">
      <c r="A258" t="s">
        <v>2660</v>
      </c>
      <c r="B258" t="s">
        <v>118</v>
      </c>
      <c r="C258" t="s">
        <v>3001</v>
      </c>
      <c r="D258" t="s">
        <v>967</v>
      </c>
      <c r="E258">
        <v>41023</v>
      </c>
      <c r="F258" t="s">
        <v>498</v>
      </c>
      <c r="G258" t="s">
        <v>498</v>
      </c>
      <c r="H258" t="s">
        <v>2969</v>
      </c>
      <c r="I258">
        <v>4033</v>
      </c>
      <c r="J258" t="s">
        <v>498</v>
      </c>
    </row>
    <row r="259" spans="1:10">
      <c r="A259" t="s">
        <v>3002</v>
      </c>
      <c r="B259" t="s">
        <v>2700</v>
      </c>
      <c r="C259" t="s">
        <v>3003</v>
      </c>
      <c r="D259" t="s">
        <v>978</v>
      </c>
      <c r="E259">
        <v>41018</v>
      </c>
      <c r="F259" t="s">
        <v>498</v>
      </c>
      <c r="G259" t="s">
        <v>498</v>
      </c>
      <c r="H259" t="s">
        <v>2998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2649</v>
      </c>
      <c r="B261" t="s">
        <v>118</v>
      </c>
      <c r="C261" t="s">
        <v>3004</v>
      </c>
      <c r="D261" t="s">
        <v>967</v>
      </c>
      <c r="E261">
        <v>41015</v>
      </c>
      <c r="F261" t="s">
        <v>498</v>
      </c>
      <c r="G261" t="s">
        <v>498</v>
      </c>
      <c r="H261" t="s">
        <v>2969</v>
      </c>
      <c r="I261">
        <v>4033</v>
      </c>
      <c r="J261" t="s">
        <v>498</v>
      </c>
    </row>
    <row r="262" spans="1:10">
      <c r="A262" t="s">
        <v>2652</v>
      </c>
      <c r="B262" t="s">
        <v>118</v>
      </c>
      <c r="C262" t="s">
        <v>3005</v>
      </c>
      <c r="D262" t="s">
        <v>967</v>
      </c>
      <c r="E262">
        <v>41019</v>
      </c>
      <c r="F262" t="s">
        <v>498</v>
      </c>
      <c r="G262" t="s">
        <v>498</v>
      </c>
      <c r="H262" t="s">
        <v>2969</v>
      </c>
      <c r="I262">
        <v>4033</v>
      </c>
      <c r="J262" t="s">
        <v>498</v>
      </c>
    </row>
    <row r="263" spans="1:10">
      <c r="A263" t="s">
        <v>2654</v>
      </c>
      <c r="B263" t="s">
        <v>118</v>
      </c>
      <c r="C263" t="s">
        <v>3006</v>
      </c>
      <c r="D263" t="s">
        <v>967</v>
      </c>
      <c r="E263">
        <v>41017</v>
      </c>
      <c r="F263" t="s">
        <v>498</v>
      </c>
      <c r="G263" t="s">
        <v>498</v>
      </c>
      <c r="H263" t="s">
        <v>2969</v>
      </c>
      <c r="I263">
        <v>4033</v>
      </c>
      <c r="J263" t="s">
        <v>498</v>
      </c>
    </row>
    <row r="264" spans="1:10" ht="30">
      <c r="A264">
        <v>3267</v>
      </c>
      <c r="B264" t="s">
        <v>2687</v>
      </c>
      <c r="C264" t="s">
        <v>2689</v>
      </c>
      <c r="D264" t="s">
        <v>1390</v>
      </c>
      <c r="E264" t="s">
        <v>503</v>
      </c>
      <c r="F264" t="s">
        <v>686</v>
      </c>
      <c r="G264" t="s">
        <v>676</v>
      </c>
      <c r="H264" s="86" t="s">
        <v>3215</v>
      </c>
      <c r="I264" s="86" t="s">
        <v>3215</v>
      </c>
      <c r="J264" t="s">
        <v>686</v>
      </c>
    </row>
    <row r="265" spans="1:10" ht="30">
      <c r="A265">
        <v>3268</v>
      </c>
      <c r="B265" t="s">
        <v>2691</v>
      </c>
      <c r="C265" t="s">
        <v>3007</v>
      </c>
      <c r="D265" t="s">
        <v>978</v>
      </c>
      <c r="E265" t="s">
        <v>503</v>
      </c>
      <c r="F265" t="s">
        <v>686</v>
      </c>
      <c r="G265" t="s">
        <v>676</v>
      </c>
      <c r="H265" s="86" t="s">
        <v>3215</v>
      </c>
      <c r="I265" s="86" t="s">
        <v>3215</v>
      </c>
      <c r="J265" t="s">
        <v>686</v>
      </c>
    </row>
    <row r="266" spans="1:10" ht="30">
      <c r="A266">
        <v>3269</v>
      </c>
      <c r="B266" t="s">
        <v>2693</v>
      </c>
      <c r="C266" t="s">
        <v>3008</v>
      </c>
      <c r="D266" t="s">
        <v>1383</v>
      </c>
      <c r="E266" t="s">
        <v>503</v>
      </c>
      <c r="F266" t="s">
        <v>686</v>
      </c>
      <c r="G266" t="s">
        <v>676</v>
      </c>
      <c r="H266" s="86" t="s">
        <v>3215</v>
      </c>
      <c r="I266" s="86" t="s">
        <v>3215</v>
      </c>
      <c r="J266" t="s">
        <v>686</v>
      </c>
    </row>
    <row r="267" spans="1:10">
      <c r="A267" t="s">
        <v>2655</v>
      </c>
      <c r="B267" t="s">
        <v>118</v>
      </c>
      <c r="C267" t="s">
        <v>3009</v>
      </c>
      <c r="D267" t="s">
        <v>967</v>
      </c>
      <c r="E267">
        <v>41015</v>
      </c>
      <c r="F267" t="s">
        <v>498</v>
      </c>
      <c r="G267" t="s">
        <v>498</v>
      </c>
      <c r="H267" t="s">
        <v>2969</v>
      </c>
      <c r="I267">
        <v>4033</v>
      </c>
      <c r="J267" t="s">
        <v>498</v>
      </c>
    </row>
    <row r="268" spans="1:10">
      <c r="A268" t="s">
        <v>2656</v>
      </c>
      <c r="B268" t="s">
        <v>118</v>
      </c>
      <c r="C268" t="s">
        <v>3010</v>
      </c>
      <c r="D268" t="s">
        <v>967</v>
      </c>
      <c r="E268">
        <v>41018</v>
      </c>
      <c r="F268" t="s">
        <v>498</v>
      </c>
      <c r="G268" t="s">
        <v>498</v>
      </c>
      <c r="H268" t="s">
        <v>2969</v>
      </c>
      <c r="I268">
        <v>4033</v>
      </c>
      <c r="J268" t="s">
        <v>498</v>
      </c>
    </row>
    <row r="269" spans="1:10">
      <c r="A269" t="s">
        <v>2658</v>
      </c>
      <c r="B269" t="s">
        <v>118</v>
      </c>
      <c r="C269" t="s">
        <v>3011</v>
      </c>
      <c r="D269" t="s">
        <v>967</v>
      </c>
      <c r="E269">
        <v>41015</v>
      </c>
      <c r="F269" t="s">
        <v>498</v>
      </c>
      <c r="G269" t="s">
        <v>498</v>
      </c>
      <c r="H269" t="s">
        <v>2969</v>
      </c>
      <c r="I269">
        <v>4033</v>
      </c>
      <c r="J269" t="s">
        <v>498</v>
      </c>
    </row>
    <row r="270" spans="1:10">
      <c r="A270" t="s">
        <v>3012</v>
      </c>
      <c r="B270" t="s">
        <v>2683</v>
      </c>
      <c r="C270" t="s">
        <v>2685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2723</v>
      </c>
      <c r="C271" t="s">
        <v>3013</v>
      </c>
      <c r="D271" t="s">
        <v>1386</v>
      </c>
      <c r="E271" t="s">
        <v>503</v>
      </c>
      <c r="F271" t="s">
        <v>686</v>
      </c>
      <c r="G271" t="s">
        <v>676</v>
      </c>
      <c r="H271" s="86" t="s">
        <v>3215</v>
      </c>
      <c r="I271" s="86" t="s">
        <v>3215</v>
      </c>
      <c r="J271" t="s">
        <v>686</v>
      </c>
    </row>
    <row r="272" spans="1:10" ht="30">
      <c r="A272" t="s">
        <v>2513</v>
      </c>
      <c r="B272" t="s">
        <v>3014</v>
      </c>
      <c r="C272" t="s">
        <v>3015</v>
      </c>
      <c r="D272" t="s">
        <v>987</v>
      </c>
      <c r="E272">
        <v>41016</v>
      </c>
      <c r="F272" t="s">
        <v>498</v>
      </c>
      <c r="G272" t="s">
        <v>498</v>
      </c>
      <c r="H272" s="86" t="s">
        <v>3215</v>
      </c>
      <c r="I272" s="86" t="s">
        <v>3215</v>
      </c>
      <c r="J272" t="s">
        <v>498</v>
      </c>
    </row>
    <row r="273" spans="1:10">
      <c r="A273" t="s">
        <v>3016</v>
      </c>
      <c r="B273" t="s">
        <v>2763</v>
      </c>
      <c r="C273" t="s">
        <v>2765</v>
      </c>
      <c r="D273" t="s">
        <v>1390</v>
      </c>
      <c r="E273">
        <v>41036</v>
      </c>
      <c r="F273" t="s">
        <v>498</v>
      </c>
      <c r="G273" t="s">
        <v>498</v>
      </c>
      <c r="H273" t="s">
        <v>2973</v>
      </c>
      <c r="I273">
        <v>4033</v>
      </c>
      <c r="J273" t="s">
        <v>498</v>
      </c>
    </row>
    <row r="274" spans="1:10">
      <c r="A274" t="s">
        <v>3017</v>
      </c>
      <c r="B274" t="s">
        <v>2767</v>
      </c>
      <c r="C274" t="s">
        <v>2769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3018</v>
      </c>
      <c r="B275" t="s">
        <v>1795</v>
      </c>
      <c r="C275" t="s">
        <v>2772</v>
      </c>
      <c r="D275" t="s">
        <v>1427</v>
      </c>
      <c r="E275" t="s">
        <v>503</v>
      </c>
      <c r="F275" t="s">
        <v>686</v>
      </c>
      <c r="G275" t="s">
        <v>676</v>
      </c>
      <c r="H275" s="86" t="s">
        <v>3215</v>
      </c>
      <c r="I275">
        <v>4033</v>
      </c>
      <c r="J275" t="s">
        <v>686</v>
      </c>
    </row>
    <row r="276" spans="1:10" ht="30">
      <c r="A276" t="s">
        <v>3019</v>
      </c>
      <c r="B276" t="s">
        <v>2774</v>
      </c>
      <c r="C276" t="s">
        <v>2776</v>
      </c>
      <c r="D276" t="s">
        <v>1390</v>
      </c>
      <c r="E276" t="s">
        <v>503</v>
      </c>
      <c r="F276" t="s">
        <v>686</v>
      </c>
      <c r="G276" t="s">
        <v>676</v>
      </c>
      <c r="H276" s="86" t="s">
        <v>3215</v>
      </c>
      <c r="I276">
        <v>4033</v>
      </c>
      <c r="J276" t="s">
        <v>686</v>
      </c>
    </row>
    <row r="277" spans="1:10" ht="30">
      <c r="A277" t="s">
        <v>3020</v>
      </c>
      <c r="B277" t="s">
        <v>2778</v>
      </c>
      <c r="C277" t="s">
        <v>2780</v>
      </c>
      <c r="D277" t="s">
        <v>985</v>
      </c>
      <c r="E277">
        <v>41033</v>
      </c>
      <c r="F277" s="61" t="s">
        <v>684</v>
      </c>
      <c r="G277" s="61" t="s">
        <v>684</v>
      </c>
      <c r="H277" t="s">
        <v>2969</v>
      </c>
      <c r="I277">
        <v>4033</v>
      </c>
      <c r="J277" s="86" t="s">
        <v>3215</v>
      </c>
    </row>
    <row r="278" spans="1:10">
      <c r="A278" t="s">
        <v>3021</v>
      </c>
      <c r="B278" t="s">
        <v>2782</v>
      </c>
      <c r="C278" t="s">
        <v>2784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3022</v>
      </c>
      <c r="B279" t="s">
        <v>2786</v>
      </c>
      <c r="C279" t="s">
        <v>2788</v>
      </c>
      <c r="D279" t="s">
        <v>1390</v>
      </c>
      <c r="E279">
        <v>41032</v>
      </c>
      <c r="F279" t="s">
        <v>498</v>
      </c>
      <c r="G279" t="s">
        <v>498</v>
      </c>
      <c r="H279" t="s">
        <v>2973</v>
      </c>
      <c r="I279">
        <v>4033</v>
      </c>
      <c r="J279" t="s">
        <v>498</v>
      </c>
    </row>
    <row r="280" spans="1:10" ht="30">
      <c r="A280" t="s">
        <v>3023</v>
      </c>
      <c r="B280" t="s">
        <v>2790</v>
      </c>
      <c r="C280" t="s">
        <v>2792</v>
      </c>
      <c r="D280" t="s">
        <v>1374</v>
      </c>
      <c r="E280" t="s">
        <v>503</v>
      </c>
      <c r="F280" t="s">
        <v>686</v>
      </c>
      <c r="G280" t="s">
        <v>676</v>
      </c>
      <c r="H280" s="86" t="s">
        <v>3215</v>
      </c>
      <c r="I280">
        <v>4033</v>
      </c>
      <c r="J280" t="s">
        <v>686</v>
      </c>
    </row>
    <row r="281" spans="1:10" ht="30">
      <c r="A281" t="s">
        <v>3024</v>
      </c>
      <c r="B281" t="s">
        <v>2794</v>
      </c>
      <c r="C281" t="s">
        <v>2796</v>
      </c>
      <c r="D281" t="s">
        <v>1383</v>
      </c>
      <c r="E281" t="s">
        <v>503</v>
      </c>
      <c r="F281" t="s">
        <v>686</v>
      </c>
      <c r="G281" t="s">
        <v>676</v>
      </c>
      <c r="H281" s="86" t="s">
        <v>3215</v>
      </c>
      <c r="I281">
        <v>4033</v>
      </c>
      <c r="J281" t="s">
        <v>686</v>
      </c>
    </row>
    <row r="282" spans="1:10" ht="30">
      <c r="A282" t="s">
        <v>3025</v>
      </c>
      <c r="B282" t="s">
        <v>2798</v>
      </c>
      <c r="C282" t="s">
        <v>2800</v>
      </c>
      <c r="D282" t="s">
        <v>1383</v>
      </c>
      <c r="E282" t="s">
        <v>503</v>
      </c>
      <c r="F282" t="s">
        <v>686</v>
      </c>
      <c r="G282" t="s">
        <v>676</v>
      </c>
      <c r="H282" s="86" t="s">
        <v>3215</v>
      </c>
      <c r="I282">
        <v>4033</v>
      </c>
      <c r="J282" t="s">
        <v>686</v>
      </c>
    </row>
    <row r="283" spans="1:10" ht="30">
      <c r="A283" t="s">
        <v>3026</v>
      </c>
      <c r="B283" t="s">
        <v>2829</v>
      </c>
      <c r="C283" t="s">
        <v>2831</v>
      </c>
      <c r="D283" t="s">
        <v>983</v>
      </c>
      <c r="E283" t="s">
        <v>503</v>
      </c>
      <c r="F283" t="s">
        <v>686</v>
      </c>
      <c r="G283" t="s">
        <v>676</v>
      </c>
      <c r="H283" s="86" t="s">
        <v>3215</v>
      </c>
      <c r="I283">
        <v>4035</v>
      </c>
      <c r="J283" t="s">
        <v>686</v>
      </c>
    </row>
    <row r="284" spans="1:10" ht="30">
      <c r="A284" t="s">
        <v>3027</v>
      </c>
      <c r="B284" t="s">
        <v>2833</v>
      </c>
      <c r="C284" t="s">
        <v>2835</v>
      </c>
      <c r="D284" t="s">
        <v>983</v>
      </c>
      <c r="E284" t="s">
        <v>3217</v>
      </c>
      <c r="F284" s="86" t="s">
        <v>3215</v>
      </c>
      <c r="G284" s="86" t="s">
        <v>3215</v>
      </c>
      <c r="H284" t="s">
        <v>2973</v>
      </c>
      <c r="I284">
        <v>4035</v>
      </c>
      <c r="J284" s="86" t="s">
        <v>3215</v>
      </c>
    </row>
    <row r="285" spans="1:10" ht="30">
      <c r="A285" t="s">
        <v>3028</v>
      </c>
      <c r="B285" t="s">
        <v>2837</v>
      </c>
      <c r="C285" t="s">
        <v>3029</v>
      </c>
      <c r="D285" t="s">
        <v>1383</v>
      </c>
      <c r="E285">
        <v>41036</v>
      </c>
      <c r="F285" s="61" t="s">
        <v>684</v>
      </c>
      <c r="G285" s="61" t="s">
        <v>489</v>
      </c>
      <c r="H285" t="s">
        <v>2969</v>
      </c>
      <c r="I285">
        <v>4033</v>
      </c>
      <c r="J285" s="86" t="s">
        <v>3215</v>
      </c>
    </row>
    <row r="286" spans="1:10">
      <c r="A286" t="s">
        <v>3030</v>
      </c>
      <c r="B286" t="s">
        <v>2841</v>
      </c>
      <c r="C286" t="s">
        <v>2843</v>
      </c>
      <c r="D286" t="s">
        <v>987</v>
      </c>
      <c r="E286">
        <v>41023</v>
      </c>
      <c r="F286" t="s">
        <v>498</v>
      </c>
      <c r="G286" t="s">
        <v>498</v>
      </c>
      <c r="H286" t="s">
        <v>2969</v>
      </c>
      <c r="I286">
        <v>4033</v>
      </c>
      <c r="J286" t="s">
        <v>498</v>
      </c>
    </row>
    <row r="287" spans="1:10" ht="30">
      <c r="A287" t="s">
        <v>3110</v>
      </c>
      <c r="B287" t="s">
        <v>2869</v>
      </c>
      <c r="C287" t="s">
        <v>2871</v>
      </c>
      <c r="D287" t="s">
        <v>967</v>
      </c>
      <c r="E287" t="s">
        <v>503</v>
      </c>
      <c r="F287" t="s">
        <v>686</v>
      </c>
      <c r="G287" t="s">
        <v>676</v>
      </c>
      <c r="H287" s="86" t="s">
        <v>3215</v>
      </c>
      <c r="I287">
        <v>4033</v>
      </c>
      <c r="J287" t="s">
        <v>686</v>
      </c>
    </row>
    <row r="288" spans="1:10" ht="30">
      <c r="A288" t="s">
        <v>3111</v>
      </c>
      <c r="B288" t="s">
        <v>2873</v>
      </c>
      <c r="C288" t="s">
        <v>2875</v>
      </c>
      <c r="D288" t="s">
        <v>1386</v>
      </c>
      <c r="E288" t="s">
        <v>503</v>
      </c>
      <c r="F288" t="s">
        <v>686</v>
      </c>
      <c r="G288" t="s">
        <v>676</v>
      </c>
      <c r="H288" s="86" t="s">
        <v>3215</v>
      </c>
      <c r="I288">
        <v>4035</v>
      </c>
      <c r="J288" t="s">
        <v>686</v>
      </c>
    </row>
    <row r="289" spans="1:10">
      <c r="A289" t="s">
        <v>3112</v>
      </c>
      <c r="B289" t="s">
        <v>2865</v>
      </c>
      <c r="C289" t="s">
        <v>2867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3113</v>
      </c>
      <c r="B290" t="s">
        <v>2877</v>
      </c>
      <c r="C290" t="s">
        <v>2879</v>
      </c>
      <c r="D290" t="s">
        <v>1387</v>
      </c>
      <c r="E290">
        <v>41032</v>
      </c>
      <c r="F290" s="61" t="s">
        <v>498</v>
      </c>
      <c r="G290" s="61" t="s">
        <v>498</v>
      </c>
      <c r="H290" t="s">
        <v>2977</v>
      </c>
      <c r="I290">
        <v>4035</v>
      </c>
      <c r="J290" s="61" t="s">
        <v>498</v>
      </c>
    </row>
    <row r="291" spans="1:10" ht="30">
      <c r="A291" t="s">
        <v>3114</v>
      </c>
      <c r="B291" t="s">
        <v>2881</v>
      </c>
      <c r="C291" t="s">
        <v>2883</v>
      </c>
      <c r="D291" t="s">
        <v>981</v>
      </c>
      <c r="E291" t="s">
        <v>503</v>
      </c>
      <c r="F291" t="s">
        <v>686</v>
      </c>
      <c r="G291" t="s">
        <v>676</v>
      </c>
      <c r="H291" s="86" t="s">
        <v>3215</v>
      </c>
      <c r="I291">
        <v>4033</v>
      </c>
      <c r="J291" t="s">
        <v>686</v>
      </c>
    </row>
    <row r="292" spans="1:10">
      <c r="A292" t="s">
        <v>3115</v>
      </c>
      <c r="B292" t="s">
        <v>2885</v>
      </c>
      <c r="C292" t="s">
        <v>2887</v>
      </c>
      <c r="D292" t="s">
        <v>985</v>
      </c>
      <c r="E292">
        <v>41032</v>
      </c>
      <c r="F292" s="61" t="s">
        <v>498</v>
      </c>
      <c r="G292" s="61" t="s">
        <v>498</v>
      </c>
      <c r="H292" t="s">
        <v>2969</v>
      </c>
      <c r="I292">
        <v>4033</v>
      </c>
      <c r="J292" s="61" t="s">
        <v>498</v>
      </c>
    </row>
    <row r="293" spans="1:10">
      <c r="A293" t="s">
        <v>3116</v>
      </c>
      <c r="B293" t="s">
        <v>2889</v>
      </c>
      <c r="C293" t="s">
        <v>2891</v>
      </c>
      <c r="D293" t="s">
        <v>987</v>
      </c>
      <c r="E293">
        <v>41031</v>
      </c>
      <c r="F293" t="s">
        <v>498</v>
      </c>
      <c r="G293" t="s">
        <v>498</v>
      </c>
      <c r="H293" t="s">
        <v>2969</v>
      </c>
      <c r="I293">
        <v>4033</v>
      </c>
      <c r="J293" t="s">
        <v>498</v>
      </c>
    </row>
    <row r="294" spans="1:10" ht="30">
      <c r="A294" t="s">
        <v>3117</v>
      </c>
      <c r="B294" t="s">
        <v>2893</v>
      </c>
      <c r="C294" t="s">
        <v>2895</v>
      </c>
      <c r="D294" t="s">
        <v>164</v>
      </c>
      <c r="E294" t="s">
        <v>503</v>
      </c>
      <c r="F294" t="s">
        <v>686</v>
      </c>
      <c r="G294" t="s">
        <v>676</v>
      </c>
      <c r="H294" s="86" t="s">
        <v>3215</v>
      </c>
      <c r="I294">
        <v>4035</v>
      </c>
      <c r="J294" t="s">
        <v>686</v>
      </c>
    </row>
    <row r="295" spans="1:10" ht="30">
      <c r="A295" t="s">
        <v>3118</v>
      </c>
      <c r="B295" t="s">
        <v>2923</v>
      </c>
      <c r="C295" t="s">
        <v>2925</v>
      </c>
      <c r="D295" t="s">
        <v>1390</v>
      </c>
      <c r="E295" t="s">
        <v>503</v>
      </c>
      <c r="F295" t="s">
        <v>686</v>
      </c>
      <c r="G295" t="s">
        <v>676</v>
      </c>
      <c r="H295" s="86" t="s">
        <v>3215</v>
      </c>
      <c r="I295">
        <v>4033</v>
      </c>
      <c r="J295" t="s">
        <v>686</v>
      </c>
    </row>
    <row r="296" spans="1:10" ht="30">
      <c r="A296" t="s">
        <v>3119</v>
      </c>
      <c r="B296" t="s">
        <v>2927</v>
      </c>
      <c r="C296" t="s">
        <v>2929</v>
      </c>
      <c r="D296" t="s">
        <v>987</v>
      </c>
      <c r="E296" t="s">
        <v>503</v>
      </c>
      <c r="F296" t="s">
        <v>686</v>
      </c>
      <c r="G296" t="s">
        <v>676</v>
      </c>
      <c r="H296" s="86" t="s">
        <v>3215</v>
      </c>
      <c r="I296">
        <v>4033</v>
      </c>
      <c r="J296" t="s">
        <v>686</v>
      </c>
    </row>
    <row r="297" spans="1:10" ht="30">
      <c r="A297" t="s">
        <v>3120</v>
      </c>
      <c r="B297" t="s">
        <v>2931</v>
      </c>
      <c r="C297" t="s">
        <v>2933</v>
      </c>
      <c r="D297" t="s">
        <v>1386</v>
      </c>
      <c r="E297" t="s">
        <v>503</v>
      </c>
      <c r="F297" t="s">
        <v>686</v>
      </c>
      <c r="G297" t="s">
        <v>676</v>
      </c>
      <c r="H297" s="86" t="s">
        <v>3215</v>
      </c>
      <c r="I297">
        <v>4035</v>
      </c>
      <c r="J297" t="s">
        <v>686</v>
      </c>
    </row>
    <row r="298" spans="1:10" ht="30">
      <c r="A298" t="s">
        <v>3121</v>
      </c>
      <c r="B298" t="s">
        <v>2935</v>
      </c>
      <c r="C298" t="s">
        <v>2937</v>
      </c>
      <c r="D298" t="s">
        <v>1387</v>
      </c>
      <c r="E298">
        <v>41033</v>
      </c>
      <c r="F298" s="61" t="s">
        <v>684</v>
      </c>
      <c r="G298" s="61" t="s">
        <v>684</v>
      </c>
      <c r="H298" t="s">
        <v>2977</v>
      </c>
      <c r="I298">
        <v>4035</v>
      </c>
      <c r="J298" s="86" t="s">
        <v>3215</v>
      </c>
    </row>
    <row r="299" spans="1:10">
      <c r="A299" t="s">
        <v>3122</v>
      </c>
      <c r="B299" t="s">
        <v>2939</v>
      </c>
      <c r="C299" t="s">
        <v>2941</v>
      </c>
      <c r="D299" t="s">
        <v>1386</v>
      </c>
      <c r="E299">
        <v>41038</v>
      </c>
      <c r="F299" t="s">
        <v>684</v>
      </c>
      <c r="G299" t="s">
        <v>489</v>
      </c>
      <c r="H299" t="s">
        <v>2973</v>
      </c>
      <c r="I299">
        <v>4035</v>
      </c>
      <c r="J299" t="s">
        <v>684</v>
      </c>
    </row>
    <row r="300" spans="1:10">
      <c r="A300" t="s">
        <v>3123</v>
      </c>
      <c r="B300" t="s">
        <v>2939</v>
      </c>
      <c r="C300" t="s">
        <v>2944</v>
      </c>
      <c r="D300" t="s">
        <v>1386</v>
      </c>
      <c r="E300">
        <v>41038</v>
      </c>
      <c r="F300" t="s">
        <v>684</v>
      </c>
      <c r="G300" t="s">
        <v>489</v>
      </c>
      <c r="H300" t="s">
        <v>2973</v>
      </c>
      <c r="I300">
        <v>4035</v>
      </c>
      <c r="J300" t="s">
        <v>684</v>
      </c>
    </row>
    <row r="301" spans="1:10" ht="30">
      <c r="A301" t="s">
        <v>3124</v>
      </c>
      <c r="B301" t="s">
        <v>2939</v>
      </c>
      <c r="C301" t="s">
        <v>2947</v>
      </c>
      <c r="D301" t="s">
        <v>1386</v>
      </c>
      <c r="E301" s="86" t="s">
        <v>3215</v>
      </c>
      <c r="F301" t="s">
        <v>686</v>
      </c>
      <c r="G301" t="s">
        <v>676</v>
      </c>
      <c r="H301" t="s">
        <v>2973</v>
      </c>
      <c r="I301">
        <v>4035</v>
      </c>
      <c r="J301" s="86" t="s">
        <v>3215</v>
      </c>
    </row>
    <row r="302" spans="1:10" ht="30">
      <c r="A302" t="s">
        <v>3125</v>
      </c>
      <c r="B302" t="s">
        <v>2939</v>
      </c>
      <c r="C302" t="s">
        <v>2949</v>
      </c>
      <c r="D302" t="s">
        <v>1386</v>
      </c>
      <c r="E302">
        <v>41039</v>
      </c>
      <c r="F302" t="s">
        <v>684</v>
      </c>
      <c r="G302" t="s">
        <v>684</v>
      </c>
      <c r="H302" t="s">
        <v>2973</v>
      </c>
      <c r="I302">
        <v>4035</v>
      </c>
      <c r="J302" s="86" t="s">
        <v>3215</v>
      </c>
    </row>
    <row r="303" spans="1:10">
      <c r="A303" t="s">
        <v>3126</v>
      </c>
      <c r="B303" t="s">
        <v>2939</v>
      </c>
      <c r="C303" t="s">
        <v>2951</v>
      </c>
      <c r="D303" t="s">
        <v>1386</v>
      </c>
      <c r="E303">
        <v>41038</v>
      </c>
      <c r="F303" t="s">
        <v>684</v>
      </c>
      <c r="G303" t="s">
        <v>489</v>
      </c>
      <c r="H303" t="s">
        <v>2973</v>
      </c>
      <c r="I303">
        <v>4035</v>
      </c>
      <c r="J303" t="s">
        <v>684</v>
      </c>
    </row>
    <row r="304" spans="1:10" ht="30">
      <c r="A304" t="s">
        <v>3127</v>
      </c>
      <c r="B304" t="s">
        <v>2723</v>
      </c>
      <c r="C304" t="s">
        <v>2953</v>
      </c>
      <c r="D304" t="s">
        <v>1386</v>
      </c>
      <c r="E304" s="61">
        <v>41039</v>
      </c>
      <c r="F304" s="61" t="s">
        <v>684</v>
      </c>
      <c r="G304" s="61" t="s">
        <v>684</v>
      </c>
      <c r="H304" t="s">
        <v>2973</v>
      </c>
      <c r="I304">
        <v>4035</v>
      </c>
      <c r="J304" s="86" t="s">
        <v>3215</v>
      </c>
    </row>
    <row r="305" spans="1:10" ht="30">
      <c r="A305" t="s">
        <v>3128</v>
      </c>
      <c r="B305" t="s">
        <v>2723</v>
      </c>
      <c r="C305" t="s">
        <v>2956</v>
      </c>
      <c r="D305" t="s">
        <v>1386</v>
      </c>
      <c r="E305" s="61">
        <v>41039</v>
      </c>
      <c r="F305" s="61" t="s">
        <v>684</v>
      </c>
      <c r="G305" s="61" t="s">
        <v>684</v>
      </c>
      <c r="H305" t="s">
        <v>2973</v>
      </c>
      <c r="I305">
        <v>4035</v>
      </c>
      <c r="J305" s="86" t="s">
        <v>3215</v>
      </c>
    </row>
    <row r="306" spans="1:10" ht="30">
      <c r="A306" t="s">
        <v>3129</v>
      </c>
      <c r="B306" t="s">
        <v>2723</v>
      </c>
      <c r="C306" t="s">
        <v>2959</v>
      </c>
      <c r="D306" t="s">
        <v>1386</v>
      </c>
      <c r="E306" s="61">
        <v>41040</v>
      </c>
      <c r="F306" s="61" t="s">
        <v>684</v>
      </c>
      <c r="G306" s="61" t="s">
        <v>684</v>
      </c>
      <c r="H306" t="s">
        <v>2973</v>
      </c>
      <c r="I306">
        <v>4035</v>
      </c>
      <c r="J306" s="86" t="s">
        <v>3215</v>
      </c>
    </row>
    <row r="307" spans="1:10" ht="30">
      <c r="A307" t="s">
        <v>3130</v>
      </c>
      <c r="B307" t="s">
        <v>190</v>
      </c>
      <c r="C307" t="s">
        <v>2962</v>
      </c>
      <c r="D307" t="s">
        <v>1386</v>
      </c>
      <c r="E307" s="61">
        <v>41043</v>
      </c>
      <c r="F307" s="61" t="s">
        <v>684</v>
      </c>
      <c r="G307" s="61" t="s">
        <v>684</v>
      </c>
      <c r="H307" t="s">
        <v>2973</v>
      </c>
      <c r="I307">
        <v>4035</v>
      </c>
      <c r="J307" s="86" t="s">
        <v>3215</v>
      </c>
    </row>
    <row r="308" spans="1:10" ht="30">
      <c r="A308" t="s">
        <v>3131</v>
      </c>
      <c r="B308" t="s">
        <v>190</v>
      </c>
      <c r="C308" t="s">
        <v>2965</v>
      </c>
      <c r="D308" t="s">
        <v>1386</v>
      </c>
      <c r="E308" s="61">
        <v>41043</v>
      </c>
      <c r="F308" s="61" t="s">
        <v>684</v>
      </c>
      <c r="G308" s="61" t="s">
        <v>684</v>
      </c>
      <c r="H308" t="s">
        <v>2973</v>
      </c>
      <c r="I308">
        <v>4035</v>
      </c>
      <c r="J308" s="86" t="s">
        <v>3215</v>
      </c>
    </row>
    <row r="309" spans="1:10" ht="30">
      <c r="A309" t="s">
        <v>3132</v>
      </c>
      <c r="B309" t="s">
        <v>3085</v>
      </c>
      <c r="C309" t="s">
        <v>3133</v>
      </c>
      <c r="D309" t="s">
        <v>1427</v>
      </c>
      <c r="E309" s="61">
        <v>41038</v>
      </c>
      <c r="F309" s="61" t="s">
        <v>684</v>
      </c>
      <c r="G309" s="61" t="s">
        <v>684</v>
      </c>
      <c r="H309" t="s">
        <v>2969</v>
      </c>
      <c r="I309">
        <v>4033</v>
      </c>
      <c r="J309" s="86" t="s">
        <v>3215</v>
      </c>
    </row>
    <row r="310" spans="1:10" ht="30">
      <c r="A310" t="s">
        <v>3134</v>
      </c>
      <c r="B310" t="s">
        <v>3085</v>
      </c>
      <c r="C310" t="s">
        <v>3090</v>
      </c>
      <c r="D310" t="s">
        <v>1427</v>
      </c>
      <c r="E310" s="61">
        <v>41039</v>
      </c>
      <c r="F310" s="61" t="s">
        <v>684</v>
      </c>
      <c r="G310" s="61" t="s">
        <v>684</v>
      </c>
      <c r="H310" t="s">
        <v>2969</v>
      </c>
      <c r="I310">
        <v>4033</v>
      </c>
      <c r="J310" s="86" t="s">
        <v>3215</v>
      </c>
    </row>
    <row r="311" spans="1:10" ht="30">
      <c r="A311" t="s">
        <v>3135</v>
      </c>
      <c r="B311" t="s">
        <v>3085</v>
      </c>
      <c r="C311" t="s">
        <v>3107</v>
      </c>
      <c r="D311" t="s">
        <v>1427</v>
      </c>
      <c r="E311" s="61">
        <v>41040</v>
      </c>
      <c r="F311" s="61" t="s">
        <v>684</v>
      </c>
      <c r="G311" s="61" t="s">
        <v>684</v>
      </c>
      <c r="H311" t="s">
        <v>2969</v>
      </c>
      <c r="I311">
        <v>4033</v>
      </c>
      <c r="J311" s="86" t="s">
        <v>3215</v>
      </c>
    </row>
    <row r="312" spans="1:10" ht="30">
      <c r="A312" t="s">
        <v>3136</v>
      </c>
      <c r="B312" t="s">
        <v>3092</v>
      </c>
      <c r="C312" t="s">
        <v>3094</v>
      </c>
      <c r="D312" t="s">
        <v>1427</v>
      </c>
      <c r="E312" s="61">
        <v>41038</v>
      </c>
      <c r="F312" s="61" t="s">
        <v>684</v>
      </c>
      <c r="G312" s="61" t="s">
        <v>684</v>
      </c>
      <c r="H312" t="s">
        <v>2969</v>
      </c>
      <c r="I312">
        <v>4033</v>
      </c>
      <c r="J312" s="86" t="s">
        <v>3215</v>
      </c>
    </row>
    <row r="313" spans="1:10" ht="30">
      <c r="A313" t="s">
        <v>3137</v>
      </c>
      <c r="B313" t="s">
        <v>3092</v>
      </c>
      <c r="C313" t="s">
        <v>3097</v>
      </c>
      <c r="D313" t="s">
        <v>1427</v>
      </c>
      <c r="E313" s="61">
        <v>41039</v>
      </c>
      <c r="F313" s="61" t="s">
        <v>684</v>
      </c>
      <c r="G313" s="61" t="s">
        <v>684</v>
      </c>
      <c r="H313" t="s">
        <v>2969</v>
      </c>
      <c r="I313">
        <v>4033</v>
      </c>
      <c r="J313" s="86" t="s">
        <v>3215</v>
      </c>
    </row>
    <row r="314" spans="1:10" ht="30">
      <c r="A314" t="s">
        <v>3138</v>
      </c>
      <c r="B314" t="s">
        <v>3099</v>
      </c>
      <c r="C314" t="s">
        <v>3101</v>
      </c>
      <c r="D314" t="s">
        <v>1427</v>
      </c>
      <c r="E314" s="61">
        <v>41040</v>
      </c>
      <c r="F314" s="61" t="s">
        <v>684</v>
      </c>
      <c r="G314" s="61" t="s">
        <v>684</v>
      </c>
      <c r="H314" t="s">
        <v>2969</v>
      </c>
      <c r="I314">
        <v>4033</v>
      </c>
      <c r="J314" s="86" t="s">
        <v>3215</v>
      </c>
    </row>
    <row r="315" spans="1:10" ht="30">
      <c r="A315" t="s">
        <v>3139</v>
      </c>
      <c r="B315" t="s">
        <v>3099</v>
      </c>
      <c r="C315" t="s">
        <v>3104</v>
      </c>
      <c r="D315" t="s">
        <v>1427</v>
      </c>
      <c r="E315" s="86" t="s">
        <v>3215</v>
      </c>
      <c r="F315" t="s">
        <v>686</v>
      </c>
      <c r="G315" t="s">
        <v>676</v>
      </c>
      <c r="H315" t="s">
        <v>2969</v>
      </c>
      <c r="I315">
        <v>4033</v>
      </c>
      <c r="J315" t="s">
        <v>686</v>
      </c>
    </row>
    <row r="316" spans="1:10">
      <c r="A316" s="61" t="s">
        <v>3193</v>
      </c>
      <c r="B316" s="61" t="s">
        <v>3053</v>
      </c>
      <c r="C316" s="61" t="s">
        <v>3055</v>
      </c>
      <c r="D316" s="61" t="s">
        <v>983</v>
      </c>
      <c r="E316" s="61">
        <v>41038</v>
      </c>
      <c r="F316" s="61" t="s">
        <v>684</v>
      </c>
      <c r="G316" s="61" t="s">
        <v>684</v>
      </c>
      <c r="H316" s="61" t="s">
        <v>2969</v>
      </c>
      <c r="I316">
        <v>4035</v>
      </c>
      <c r="J316" s="61" t="s">
        <v>684</v>
      </c>
    </row>
    <row r="317" spans="1:10" ht="30">
      <c r="A317" t="s">
        <v>3194</v>
      </c>
      <c r="B317" t="s">
        <v>3053</v>
      </c>
      <c r="C317" t="s">
        <v>3058</v>
      </c>
      <c r="D317" t="s">
        <v>983</v>
      </c>
      <c r="E317">
        <v>41039</v>
      </c>
      <c r="F317" t="s">
        <v>684</v>
      </c>
      <c r="G317" t="s">
        <v>684</v>
      </c>
      <c r="H317" t="s">
        <v>2973</v>
      </c>
      <c r="I317">
        <v>4035</v>
      </c>
      <c r="J317" s="86" t="s">
        <v>3215</v>
      </c>
    </row>
    <row r="318" spans="1:10" ht="30">
      <c r="A318" t="s">
        <v>3195</v>
      </c>
      <c r="B318" t="s">
        <v>3060</v>
      </c>
      <c r="C318" t="s">
        <v>3062</v>
      </c>
      <c r="D318" t="s">
        <v>983</v>
      </c>
      <c r="E318">
        <v>41039</v>
      </c>
      <c r="F318" t="s">
        <v>684</v>
      </c>
      <c r="G318" t="s">
        <v>684</v>
      </c>
      <c r="H318" t="s">
        <v>2973</v>
      </c>
      <c r="I318">
        <v>4035</v>
      </c>
      <c r="J318" s="86" t="s">
        <v>3215</v>
      </c>
    </row>
    <row r="319" spans="1:10" ht="30">
      <c r="A319" t="s">
        <v>3196</v>
      </c>
      <c r="B319" t="s">
        <v>3060</v>
      </c>
      <c r="C319" t="s">
        <v>3065</v>
      </c>
      <c r="D319" t="s">
        <v>983</v>
      </c>
      <c r="E319">
        <v>41040</v>
      </c>
      <c r="F319" t="s">
        <v>684</v>
      </c>
      <c r="G319" t="s">
        <v>684</v>
      </c>
      <c r="H319" t="s">
        <v>2973</v>
      </c>
      <c r="I319">
        <v>4035</v>
      </c>
      <c r="J319" s="86" t="s">
        <v>3215</v>
      </c>
    </row>
  </sheetData>
  <sortState ref="A2:F138">
    <sortCondition ref="A2:A138"/>
  </sortState>
  <customSheetViews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16" workbookViewId="0">
      <selection activeCell="I20" sqref="I20"/>
    </sheetView>
  </sheetViews>
  <sheetFormatPr defaultRowHeight="15"/>
  <cols>
    <col min="2" max="2" width="9.140625" style="164"/>
    <col min="3" max="3" width="12" style="114" customWidth="1"/>
    <col min="4" max="4" width="23.85546875" style="115" customWidth="1"/>
    <col min="5" max="5" width="10.7109375" style="114" bestFit="1" customWidth="1"/>
    <col min="6" max="6" width="31.140625" style="115" customWidth="1"/>
  </cols>
  <sheetData>
    <row r="1" spans="2:6" ht="15.75" thickBot="1"/>
    <row r="2" spans="2:6" ht="24" thickBot="1">
      <c r="B2" s="156" t="s">
        <v>4977</v>
      </c>
      <c r="C2" s="157"/>
      <c r="D2" s="157"/>
      <c r="E2" s="158"/>
      <c r="F2" s="159"/>
    </row>
    <row r="3" spans="2:6" ht="15.75" thickBot="1"/>
    <row r="4" spans="2:6" ht="15.75" thickBot="1">
      <c r="C4" s="160" t="s">
        <v>4978</v>
      </c>
      <c r="D4" s="161"/>
      <c r="E4" s="162" t="s">
        <v>4979</v>
      </c>
      <c r="F4" s="163"/>
    </row>
    <row r="5" spans="2:6">
      <c r="B5" s="165" t="s">
        <v>4980</v>
      </c>
      <c r="C5" s="116" t="s">
        <v>4981</v>
      </c>
      <c r="D5" s="117" t="s">
        <v>4982</v>
      </c>
      <c r="E5" s="118" t="s">
        <v>4981</v>
      </c>
      <c r="F5" s="119" t="s">
        <v>4982</v>
      </c>
    </row>
    <row r="6" spans="2:6" s="61" customFormat="1" ht="30">
      <c r="B6" s="166">
        <v>41064</v>
      </c>
      <c r="C6" s="120">
        <v>120</v>
      </c>
      <c r="D6" s="121" t="s">
        <v>4996</v>
      </c>
      <c r="E6" s="122" t="s">
        <v>503</v>
      </c>
      <c r="F6" s="123" t="s">
        <v>503</v>
      </c>
    </row>
    <row r="7" spans="2:6" ht="30">
      <c r="B7" s="166">
        <v>41071</v>
      </c>
      <c r="C7" s="120">
        <v>184.5</v>
      </c>
      <c r="D7" s="121" t="s">
        <v>4983</v>
      </c>
      <c r="E7" s="122" t="s">
        <v>503</v>
      </c>
      <c r="F7" s="123" t="s">
        <v>503</v>
      </c>
    </row>
    <row r="8" spans="2:6" ht="60">
      <c r="B8" s="166">
        <v>41075</v>
      </c>
      <c r="C8" s="120">
        <v>131.25</v>
      </c>
      <c r="D8" s="121" t="s">
        <v>4984</v>
      </c>
      <c r="E8" s="122">
        <v>93.75</v>
      </c>
      <c r="F8" s="123" t="s">
        <v>4985</v>
      </c>
    </row>
    <row r="9" spans="2:6" ht="45">
      <c r="B9" s="166">
        <v>41044</v>
      </c>
      <c r="C9" s="120" t="s">
        <v>503</v>
      </c>
      <c r="D9" s="121" t="s">
        <v>503</v>
      </c>
      <c r="E9" s="122">
        <v>402.18</v>
      </c>
      <c r="F9" s="123" t="s">
        <v>4986</v>
      </c>
    </row>
    <row r="10" spans="2:6">
      <c r="B10" s="166">
        <v>41078</v>
      </c>
      <c r="C10" s="120" t="s">
        <v>503</v>
      </c>
      <c r="D10" s="121" t="s">
        <v>503</v>
      </c>
      <c r="E10" s="122">
        <v>93.75</v>
      </c>
      <c r="F10" s="123" t="s">
        <v>4987</v>
      </c>
    </row>
    <row r="11" spans="2:6" ht="30">
      <c r="B11" s="166">
        <v>41081</v>
      </c>
      <c r="C11" s="120">
        <v>150</v>
      </c>
      <c r="D11" s="121" t="s">
        <v>4988</v>
      </c>
      <c r="E11" s="122" t="s">
        <v>503</v>
      </c>
      <c r="F11" s="123" t="s">
        <v>503</v>
      </c>
    </row>
    <row r="12" spans="2:6" ht="30">
      <c r="B12" s="166">
        <v>41082</v>
      </c>
      <c r="C12" s="120">
        <v>262.5</v>
      </c>
      <c r="D12" s="121" t="s">
        <v>4989</v>
      </c>
      <c r="E12" s="122">
        <v>375</v>
      </c>
      <c r="F12" s="123" t="s">
        <v>4990</v>
      </c>
    </row>
    <row r="13" spans="2:6" ht="30">
      <c r="B13" s="166">
        <v>41085</v>
      </c>
      <c r="C13" s="120" t="s">
        <v>503</v>
      </c>
      <c r="D13" s="121" t="s">
        <v>503</v>
      </c>
      <c r="E13" s="122">
        <v>330</v>
      </c>
      <c r="F13" s="123" t="s">
        <v>4991</v>
      </c>
    </row>
    <row r="14" spans="2:6" ht="30">
      <c r="B14" s="166">
        <v>41089</v>
      </c>
      <c r="C14" s="120">
        <v>277.5</v>
      </c>
      <c r="D14" s="121" t="s">
        <v>4993</v>
      </c>
      <c r="E14" s="122">
        <v>322.5</v>
      </c>
      <c r="F14" s="123" t="s">
        <v>4992</v>
      </c>
    </row>
    <row r="15" spans="2:6" ht="30">
      <c r="B15" s="166">
        <v>41089</v>
      </c>
      <c r="C15" s="120" t="s">
        <v>503</v>
      </c>
      <c r="D15" s="121" t="s">
        <v>503</v>
      </c>
      <c r="E15" s="122">
        <v>161.25</v>
      </c>
      <c r="F15" s="123" t="s">
        <v>4994</v>
      </c>
    </row>
    <row r="16" spans="2:6" ht="60">
      <c r="B16" s="166">
        <v>41089</v>
      </c>
      <c r="C16" s="120" t="s">
        <v>503</v>
      </c>
      <c r="D16" s="121" t="s">
        <v>503</v>
      </c>
      <c r="E16" s="122">
        <v>391</v>
      </c>
      <c r="F16" s="123" t="s">
        <v>4995</v>
      </c>
    </row>
    <row r="17" spans="2:6">
      <c r="B17" s="166">
        <v>41092</v>
      </c>
      <c r="C17" s="120" t="s">
        <v>503</v>
      </c>
      <c r="D17" s="121" t="s">
        <v>503</v>
      </c>
      <c r="E17" s="122" t="s">
        <v>503</v>
      </c>
      <c r="F17" s="123" t="s">
        <v>4997</v>
      </c>
    </row>
    <row r="18" spans="2:6" ht="45">
      <c r="B18" s="166">
        <v>41094</v>
      </c>
      <c r="C18" s="120">
        <v>97.5</v>
      </c>
      <c r="D18" s="121" t="s">
        <v>5619</v>
      </c>
      <c r="E18" s="122">
        <v>132</v>
      </c>
      <c r="F18" s="123" t="s">
        <v>5620</v>
      </c>
    </row>
    <row r="19" spans="2:6" ht="90">
      <c r="B19" s="166">
        <v>41096</v>
      </c>
      <c r="C19" s="120" t="s">
        <v>503</v>
      </c>
      <c r="D19" s="121" t="s">
        <v>503</v>
      </c>
      <c r="E19" s="122">
        <v>1115</v>
      </c>
      <c r="F19" s="123" t="s">
        <v>5621</v>
      </c>
    </row>
    <row r="20" spans="2:6">
      <c r="B20" s="167"/>
      <c r="C20" s="120" t="s">
        <v>503</v>
      </c>
      <c r="D20" s="121" t="s">
        <v>503</v>
      </c>
      <c r="E20" s="122" t="s">
        <v>503</v>
      </c>
      <c r="F20" s="123" t="s">
        <v>503</v>
      </c>
    </row>
    <row r="21" spans="2:6">
      <c r="B21" s="167"/>
      <c r="C21" s="120" t="s">
        <v>503</v>
      </c>
      <c r="D21" s="121" t="s">
        <v>503</v>
      </c>
      <c r="E21" s="122" t="s">
        <v>503</v>
      </c>
      <c r="F21" s="123" t="s">
        <v>503</v>
      </c>
    </row>
    <row r="22" spans="2:6">
      <c r="B22" s="167"/>
      <c r="C22" s="120" t="s">
        <v>503</v>
      </c>
      <c r="D22" s="121" t="s">
        <v>503</v>
      </c>
      <c r="E22" s="122" t="s">
        <v>503</v>
      </c>
      <c r="F22" s="123" t="s">
        <v>503</v>
      </c>
    </row>
    <row r="23" spans="2:6">
      <c r="B23" s="167"/>
      <c r="C23" s="120" t="s">
        <v>503</v>
      </c>
      <c r="D23" s="121" t="s">
        <v>503</v>
      </c>
      <c r="E23" s="122" t="s">
        <v>503</v>
      </c>
      <c r="F23" s="123" t="s">
        <v>503</v>
      </c>
    </row>
    <row r="24" spans="2:6">
      <c r="B24" s="167"/>
      <c r="C24" s="120" t="s">
        <v>503</v>
      </c>
      <c r="D24" s="121" t="s">
        <v>503</v>
      </c>
      <c r="E24" s="122" t="s">
        <v>503</v>
      </c>
      <c r="F24" s="123" t="s">
        <v>503</v>
      </c>
    </row>
    <row r="25" spans="2:6">
      <c r="B25" s="167"/>
      <c r="C25" s="120" t="s">
        <v>503</v>
      </c>
      <c r="D25" s="121" t="s">
        <v>503</v>
      </c>
      <c r="E25" s="122" t="s">
        <v>503</v>
      </c>
      <c r="F25" s="123" t="s">
        <v>503</v>
      </c>
    </row>
    <row r="26" spans="2:6">
      <c r="B26" s="167"/>
      <c r="C26" s="120" t="s">
        <v>503</v>
      </c>
      <c r="D26" s="121" t="s">
        <v>503</v>
      </c>
      <c r="E26" s="122" t="s">
        <v>503</v>
      </c>
      <c r="F26" s="123" t="s">
        <v>503</v>
      </c>
    </row>
    <row r="27" spans="2:6">
      <c r="B27" s="167"/>
      <c r="C27" s="120" t="s">
        <v>503</v>
      </c>
      <c r="D27" s="121" t="s">
        <v>503</v>
      </c>
      <c r="E27" s="122" t="s">
        <v>503</v>
      </c>
      <c r="F27" s="123" t="s">
        <v>503</v>
      </c>
    </row>
    <row r="28" spans="2:6">
      <c r="B28" s="167"/>
      <c r="C28" s="120" t="s">
        <v>503</v>
      </c>
      <c r="D28" s="121" t="s">
        <v>503</v>
      </c>
      <c r="E28" s="122" t="s">
        <v>503</v>
      </c>
      <c r="F28" s="123" t="s">
        <v>503</v>
      </c>
    </row>
    <row r="29" spans="2:6">
      <c r="B29" s="167"/>
      <c r="C29" s="120" t="s">
        <v>503</v>
      </c>
      <c r="D29" s="121" t="s">
        <v>503</v>
      </c>
      <c r="E29" s="122" t="s">
        <v>503</v>
      </c>
      <c r="F29" s="123" t="s">
        <v>503</v>
      </c>
    </row>
    <row r="30" spans="2:6">
      <c r="B30" s="167"/>
      <c r="C30" s="120" t="s">
        <v>503</v>
      </c>
      <c r="D30" s="121" t="s">
        <v>503</v>
      </c>
      <c r="E30" s="122" t="s">
        <v>503</v>
      </c>
      <c r="F30" s="123" t="s">
        <v>503</v>
      </c>
    </row>
    <row r="31" spans="2:6">
      <c r="B31" s="167"/>
      <c r="C31" s="120" t="s">
        <v>503</v>
      </c>
      <c r="D31" s="121" t="s">
        <v>503</v>
      </c>
      <c r="E31" s="122" t="s">
        <v>503</v>
      </c>
      <c r="F31" s="123" t="s">
        <v>503</v>
      </c>
    </row>
    <row r="32" spans="2:6">
      <c r="B32" s="167"/>
      <c r="C32" s="120" t="s">
        <v>503</v>
      </c>
      <c r="D32" s="121" t="s">
        <v>503</v>
      </c>
      <c r="E32" s="122" t="s">
        <v>503</v>
      </c>
      <c r="F32" s="123" t="s">
        <v>503</v>
      </c>
    </row>
    <row r="33" spans="2:6">
      <c r="B33" s="167"/>
      <c r="C33" s="120" t="s">
        <v>503</v>
      </c>
      <c r="D33" s="121" t="s">
        <v>503</v>
      </c>
      <c r="E33" s="122" t="s">
        <v>503</v>
      </c>
      <c r="F33" s="123" t="s">
        <v>503</v>
      </c>
    </row>
    <row r="34" spans="2:6">
      <c r="B34" s="167"/>
      <c r="C34" s="120" t="s">
        <v>503</v>
      </c>
      <c r="D34" s="121" t="s">
        <v>503</v>
      </c>
      <c r="E34" s="122" t="s">
        <v>503</v>
      </c>
      <c r="F34" s="123" t="s">
        <v>503</v>
      </c>
    </row>
    <row r="35" spans="2:6">
      <c r="B35" s="167"/>
      <c r="C35" s="120" t="s">
        <v>503</v>
      </c>
      <c r="D35" s="121" t="s">
        <v>503</v>
      </c>
      <c r="E35" s="122" t="s">
        <v>503</v>
      </c>
      <c r="F35" s="123" t="s">
        <v>503</v>
      </c>
    </row>
    <row r="36" spans="2:6">
      <c r="B36" s="167"/>
      <c r="C36" s="120" t="s">
        <v>503</v>
      </c>
      <c r="D36" s="121" t="s">
        <v>503</v>
      </c>
      <c r="E36" s="122" t="s">
        <v>503</v>
      </c>
      <c r="F36" s="123" t="s">
        <v>503</v>
      </c>
    </row>
    <row r="37" spans="2:6">
      <c r="B37" s="167"/>
      <c r="C37" s="120" t="s">
        <v>503</v>
      </c>
      <c r="D37" s="121" t="s">
        <v>503</v>
      </c>
      <c r="E37" s="122" t="s">
        <v>503</v>
      </c>
      <c r="F37" s="123" t="s">
        <v>503</v>
      </c>
    </row>
    <row r="38" spans="2:6">
      <c r="B38" s="167"/>
      <c r="C38" s="120" t="s">
        <v>503</v>
      </c>
      <c r="D38" s="121" t="s">
        <v>503</v>
      </c>
      <c r="E38" s="122" t="s">
        <v>503</v>
      </c>
      <c r="F38" s="123" t="s">
        <v>503</v>
      </c>
    </row>
    <row r="39" spans="2:6">
      <c r="B39" s="167"/>
      <c r="C39" s="120" t="s">
        <v>503</v>
      </c>
      <c r="D39" s="121" t="s">
        <v>503</v>
      </c>
      <c r="E39" s="122" t="s">
        <v>503</v>
      </c>
      <c r="F39" s="123" t="s">
        <v>503</v>
      </c>
    </row>
    <row r="40" spans="2:6">
      <c r="B40" s="167"/>
      <c r="C40" s="120" t="s">
        <v>503</v>
      </c>
      <c r="D40" s="121" t="s">
        <v>503</v>
      </c>
      <c r="E40" s="122" t="s">
        <v>503</v>
      </c>
      <c r="F40" s="123" t="s">
        <v>503</v>
      </c>
    </row>
    <row r="41" spans="2:6">
      <c r="B41" s="167"/>
      <c r="C41" s="120" t="s">
        <v>503</v>
      </c>
      <c r="D41" s="121" t="s">
        <v>503</v>
      </c>
      <c r="E41" s="122" t="s">
        <v>503</v>
      </c>
      <c r="F41" s="123" t="s">
        <v>503</v>
      </c>
    </row>
    <row r="42" spans="2:6" ht="15.75" thickBot="1">
      <c r="B42" s="168"/>
      <c r="C42" s="124" t="s">
        <v>503</v>
      </c>
      <c r="D42" s="125" t="s">
        <v>503</v>
      </c>
      <c r="E42" s="126" t="s">
        <v>503</v>
      </c>
      <c r="F42" s="127" t="s">
        <v>503</v>
      </c>
    </row>
  </sheetData>
  <customSheetViews>
    <customSheetView guid="{539B099F-E275-407B-9319-0D9ADFCA1C18}" topLeftCell="A16">
      <selection activeCell="I20" sqref="I20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2012-07-06T22:06:23Z</dcterms:modified>
</cp:coreProperties>
</file>