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465" windowWidth="9990" windowHeight="718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H4" i="12" l="1"/>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H701" i="12"/>
  <c r="H702" i="12"/>
  <c r="H703" i="12"/>
  <c r="H704" i="12"/>
  <c r="H705" i="12"/>
  <c r="H706" i="12"/>
  <c r="H707" i="12"/>
  <c r="H708" i="12"/>
  <c r="H709" i="12"/>
  <c r="H710"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37" i="12"/>
  <c r="H738" i="12"/>
  <c r="H739" i="12"/>
  <c r="H740" i="12"/>
  <c r="H741" i="12"/>
  <c r="H742" i="12"/>
  <c r="H743" i="12"/>
  <c r="H744"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3"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AH386" i="1" l="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AH1892" i="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B297" i="12" l="1"/>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800" i="1" l="1"/>
  <c r="B787" i="12"/>
  <c r="B768" i="12"/>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U1649" i="1" l="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F139" i="2" l="1"/>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640" i="1" l="1"/>
  <c r="B802" i="12"/>
  <c r="E409" i="12"/>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E196" i="12" l="1"/>
  <c r="E414" i="12"/>
  <c r="AH1399" i="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B141" i="12" l="1"/>
  <c r="AD1384" i="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AH1368" i="1" l="1"/>
  <c r="B791" i="12"/>
  <c r="E582" i="12"/>
  <c r="E474" i="12"/>
  <c r="E427" i="12"/>
  <c r="E566" i="12"/>
  <c r="AH1370" i="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E151" i="12" l="1"/>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B730" i="12"/>
  <c r="AH1322" i="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E801" i="12" s="1"/>
  <c r="L1292" i="1"/>
  <c r="G1292" i="1"/>
  <c r="E220" i="12" l="1"/>
  <c r="E621" i="12"/>
  <c r="E754" i="12"/>
  <c r="E365" i="12"/>
  <c r="E604" i="12"/>
  <c r="AH1301" i="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AH1292" i="1" l="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65" i="1" l="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64" i="1" l="1"/>
  <c r="B790" i="12"/>
  <c r="AH1212" i="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AH989" i="1" l="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E412" i="12" l="1"/>
  <c r="E603" i="12"/>
  <c r="E647" i="12"/>
  <c r="E476" i="12"/>
  <c r="E662" i="12"/>
  <c r="E322" i="12"/>
  <c r="E720" i="12"/>
  <c r="AH976" i="1"/>
  <c r="B720" i="12"/>
  <c r="AH971" i="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31" i="1" l="1"/>
  <c r="B799" i="12"/>
  <c r="AH903" i="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AD899" i="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E48" i="12" l="1"/>
  <c r="E106" i="12"/>
  <c r="E165" i="12"/>
  <c r="E170" i="12"/>
  <c r="E86" i="12"/>
  <c r="E713" i="12"/>
  <c r="AH819" i="1"/>
  <c r="B741" i="12"/>
  <c r="AH812" i="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782" i="1" l="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AH733" i="1" l="1"/>
  <c r="B792" i="12"/>
  <c r="E166" i="12"/>
  <c r="E792" i="12"/>
  <c r="E113" i="12"/>
  <c r="E478" i="12"/>
  <c r="E114" i="12"/>
  <c r="E444" i="12"/>
  <c r="E208" i="12"/>
  <c r="E63" i="12"/>
  <c r="E479" i="12"/>
  <c r="E624" i="12"/>
  <c r="E193" i="12"/>
  <c r="E493" i="12"/>
  <c r="AH742" i="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E237" i="12" l="1"/>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E265" i="12" l="1"/>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E332" i="12"/>
  <c r="E90" i="12"/>
  <c r="E515" i="12"/>
  <c r="E8"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B783" i="12" l="1"/>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L614" i="1"/>
  <c r="G614" i="1"/>
  <c r="F614" i="1"/>
  <c r="D614" i="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AH614" i="1" l="1"/>
  <c r="B798" i="12"/>
  <c r="E375" i="12"/>
  <c r="E798" i="12"/>
  <c r="E95" i="12"/>
  <c r="E147" i="12"/>
  <c r="E614" i="12"/>
  <c r="E133" i="12"/>
  <c r="E96" i="12"/>
  <c r="E729" i="12"/>
  <c r="E636" i="12"/>
  <c r="E722" i="12"/>
  <c r="E342" i="12"/>
  <c r="E52" i="12"/>
  <c r="E228" i="12"/>
  <c r="E285" i="12"/>
  <c r="E683" i="12"/>
  <c r="E179"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AD601" i="1" l="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556" i="1" l="1"/>
  <c r="B804" i="12"/>
  <c r="E441" i="12"/>
  <c r="E804" i="12"/>
  <c r="E759" i="12"/>
  <c r="E797" i="12"/>
  <c r="AH508" i="1"/>
  <c r="B785" i="12"/>
  <c r="AH460" i="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323" i="1" l="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<sst xmlns="http://schemas.openxmlformats.org/spreadsheetml/2006/main" count="77037" uniqueCount="23330">
  <si>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</si>
  <si>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</si>
  <si>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</si>
  <si>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</si>
  <si>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</si>
  <si>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</si>
  <si>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</si>
  <si>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</si>
  <si>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</si>
  <si>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</si>
  <si>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</si>
  <si>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</si>
  <si>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</si>
  <si>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</si>
  <si>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</si>
  <si>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</si>
  <si>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</si>
  <si>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</si>
  <si>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</si>
  <si>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</si>
  <si>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</si>
  <si>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</si>
  <si>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</si>
  <si>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</si>
  <si>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</si>
  <si>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</si>
  <si>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</si>
  <si>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</si>
  <si>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</si>
  <si>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</si>
  <si>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</si>
  <si>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</si>
  <si>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</si>
  <si>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</si>
  <si>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</si>
  <si>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</si>
  <si>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</si>
  <si>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</si>
  <si>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</si>
  <si>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</si>
  <si>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</si>
  <si>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</si>
  <si>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</si>
  <si>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</si>
  <si>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</si>
  <si>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</si>
  <si>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</si>
  <si>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</si>
  <si>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</si>
  <si>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</si>
  <si>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</si>
  <si>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</si>
  <si>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</si>
  <si>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</si>
  <si>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</si>
  <si>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</si>
  <si>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</si>
  <si>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</si>
  <si>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</si>
  <si>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</si>
  <si>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</si>
  <si>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</si>
  <si>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</si>
  <si>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</si>
  <si>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</si>
  <si>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</si>
  <si>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</si>
  <si>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</si>
  <si>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</si>
  <si>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</si>
  <si>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</si>
  <si>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</si>
  <si>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</si>
  <si>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</si>
  <si>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</si>
  <si>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</si>
  <si>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</si>
  <si>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</si>
  <si>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</si>
  <si>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</si>
  <si>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</si>
  <si>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</si>
  <si>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</si>
  <si>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</si>
  <si>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</si>
  <si>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</si>
  <si>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</si>
  <si>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</si>
  <si>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</si>
  <si>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</si>
  <si>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</si>
  <si>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</si>
  <si>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</si>
  <si>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</si>
  <si>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</si>
  <si>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</si>
  <si>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</si>
  <si>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</si>
  <si>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</si>
  <si>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</si>
  <si>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</si>
  <si>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</si>
  <si>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</si>
  <si>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</si>
  <si>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</si>
  <si>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</si>
  <si>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</si>
  <si>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</si>
  <si>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</si>
  <si>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</si>
  <si>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</si>
  <si>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</si>
  <si>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</si>
  <si>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</si>
  <si>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</si>
  <si>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</si>
  <si>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</si>
  <si>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</si>
  <si>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</si>
  <si>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</si>
  <si>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</si>
  <si>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</si>
  <si>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</si>
  <si>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</si>
  <si>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</si>
  <si>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</si>
  <si>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</si>
  <si>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</si>
  <si>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</si>
  <si>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</si>
  <si>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</si>
  <si>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</si>
  <si>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</si>
  <si>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</si>
  <si>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</si>
  <si>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</si>
  <si>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</si>
  <si>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</si>
  <si>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</si>
  <si>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</si>
  <si>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</si>
  <si>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</si>
  <si>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</si>
  <si>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</si>
  <si>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</si>
  <si>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</si>
  <si>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</si>
  <si>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</si>
  <si>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</si>
  <si>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</si>
  <si>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</si>
  <si>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</si>
  <si>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</si>
  <si>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</si>
  <si>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</si>
  <si>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</si>
  <si>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</si>
  <si>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</si>
  <si>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</si>
  <si>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</si>
  <si>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</si>
  <si>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</si>
  <si>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</si>
  <si>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</si>
  <si>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</si>
  <si>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</si>
  <si>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</si>
  <si>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</si>
  <si>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</si>
  <si>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</si>
  <si>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</si>
  <si>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</si>
  <si>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</si>
  <si>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</si>
  <si>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</si>
  <si>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</si>
  <si>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</si>
  <si>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</si>
  <si>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</si>
  <si>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</si>
  <si>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</si>
  <si>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</si>
  <si>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</si>
  <si>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</si>
  <si>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</si>
  <si>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</si>
  <si>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</si>
  <si>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</si>
  <si>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</si>
  <si>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</si>
  <si>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</si>
  <si>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</si>
  <si>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</si>
  <si>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</si>
  <si>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</si>
  <si>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</si>
  <si>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</si>
  <si>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</si>
  <si>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</si>
  <si>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</si>
  <si>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</si>
  <si>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</si>
  <si>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</si>
  <si>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</si>
  <si>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</si>
  <si>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</si>
  <si>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</si>
  <si>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</si>
  <si>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</si>
  <si>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</si>
  <si>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</si>
  <si>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</si>
  <si>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</si>
  <si>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</si>
  <si>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</si>
  <si>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</si>
  <si>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</si>
  <si>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</si>
  <si>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</si>
  <si>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</si>
  <si>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</si>
  <si>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</si>
  <si>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</si>
  <si>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</si>
  <si>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</si>
  <si>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</si>
  <si>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</si>
  <si>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</si>
  <si>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</si>
  <si>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</si>
  <si>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</si>
  <si>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</si>
  <si>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</si>
  <si>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</si>
  <si>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</si>
  <si>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</si>
  <si>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</si>
  <si>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</si>
  <si>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</si>
  <si>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</si>
  <si>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</si>
  <si>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</si>
  <si>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</si>
  <si>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</si>
  <si>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</si>
  <si>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</si>
  <si>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</si>
  <si>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</si>
  <si>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</si>
  <si>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</si>
  <si>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</si>
  <si>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</si>
  <si>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</si>
  <si>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</si>
  <si>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</si>
  <si>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</si>
  <si>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</si>
  <si>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</si>
  <si>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</si>
  <si>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</si>
  <si>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</si>
  <si>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</si>
  <si>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</si>
  <si>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</si>
  <si>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</si>
  <si>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</si>
  <si>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</si>
  <si>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</si>
  <si>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</si>
  <si>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</si>
  <si>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</si>
  <si>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</si>
  <si>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</si>
  <si>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</si>
  <si>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</si>
  <si>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</si>
  <si>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</si>
  <si>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</si>
  <si>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</si>
  <si>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</si>
  <si>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</si>
  <si>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</si>
  <si>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</si>
  <si>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</si>
  <si>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</si>
  <si>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</si>
  <si>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</si>
  <si>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</si>
  <si>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</si>
  <si>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</si>
  <si>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</si>
  <si>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</si>
  <si>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</si>
  <si>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</si>
  <si>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</si>
  <si>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</si>
  <si>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</si>
  <si>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</si>
  <si>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</si>
  <si>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</si>
  <si>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</si>
  <si>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</si>
  <si>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</si>
  <si>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</si>
  <si>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</si>
  <si>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</si>
  <si>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</si>
  <si>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</si>
  <si>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</si>
  <si>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</si>
  <si>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</si>
  <si>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</si>
  <si>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</si>
  <si>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</si>
  <si>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</si>
  <si>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</si>
  <si>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</si>
  <si>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</si>
  <si>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</si>
  <si>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</si>
  <si>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</si>
  <si>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</si>
  <si>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</si>
  <si>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</si>
  <si>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</si>
  <si>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</si>
  <si>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</si>
  <si>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</si>
  <si>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</si>
  <si>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</si>
  <si>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</si>
  <si>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</si>
  <si>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</si>
  <si>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</si>
  <si>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</si>
  <si>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</si>
  <si>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</si>
  <si>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</si>
  <si>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</si>
  <si>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</si>
  <si>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</si>
  <si>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</si>
  <si>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</si>
  <si>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</si>
  <si>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</si>
  <si>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</si>
  <si>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</si>
  <si>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</si>
  <si>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</si>
  <si>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</si>
  <si>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</si>
  <si>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</si>
  <si>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</si>
  <si>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</si>
  <si>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</si>
  <si>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</si>
  <si>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</si>
  <si>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</si>
  <si>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</si>
  <si>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</si>
  <si>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</si>
  <si>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</si>
  <si>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</si>
  <si>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</si>
  <si>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</si>
  <si>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</si>
  <si>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</si>
  <si>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</si>
  <si>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</si>
  <si>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</si>
  <si>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</si>
  <si>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</si>
  <si>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</si>
  <si>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</si>
  <si>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</si>
  <si>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</si>
  <si>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</si>
  <si>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</si>
  <si>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</si>
  <si>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</si>
  <si>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</si>
  <si>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</si>
  <si>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</si>
  <si>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</si>
  <si>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</si>
  <si>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</si>
  <si>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</si>
  <si>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</si>
  <si>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</si>
  <si>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</si>
  <si>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</si>
  <si>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</si>
  <si>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</si>
  <si>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</si>
  <si>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</si>
  <si>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</si>
  <si>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</si>
  <si>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</si>
  <si>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</si>
  <si>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</si>
  <si>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</si>
  <si>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</si>
  <si>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</si>
  <si>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</si>
  <si>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</si>
  <si>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</si>
  <si>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</si>
  <si>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</si>
  <si>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</si>
  <si>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</si>
  <si>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</si>
  <si>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</si>
  <si>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</si>
  <si>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</si>
  <si>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</si>
  <si>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</si>
  <si>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</si>
  <si>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</si>
  <si>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</si>
  <si>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</si>
  <si>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</si>
  <si>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</si>
  <si>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</si>
  <si>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</si>
  <si>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</si>
  <si>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</si>
  <si>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</si>
  <si>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</si>
  <si>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</si>
  <si>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</si>
  <si>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</si>
  <si>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</si>
  <si>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</si>
  <si>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</si>
  <si>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</si>
  <si>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</si>
  <si>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</si>
  <si>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</si>
  <si>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</si>
  <si>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</si>
  <si>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</si>
  <si>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</si>
  <si>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</si>
  <si>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</si>
  <si>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</si>
  <si>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</si>
  <si>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</si>
  <si>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</si>
  <si>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</si>
  <si>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</si>
  <si>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</si>
  <si>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</si>
  <si>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</si>
  <si>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</si>
  <si>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</si>
  <si>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</si>
  <si>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</si>
  <si>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</si>
  <si>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</si>
  <si>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</si>
  <si>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</si>
  <si>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</si>
  <si>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</si>
  <si>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</si>
  <si>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</si>
  <si>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</si>
  <si>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</si>
  <si>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</si>
  <si>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</si>
  <si>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</si>
  <si>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</si>
  <si>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</si>
  <si>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</si>
  <si>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</si>
  <si>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</si>
  <si>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</si>
  <si>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</si>
  <si>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</si>
  <si>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</si>
  <si>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</si>
  <si>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</si>
  <si>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</si>
  <si>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</si>
  <si>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</si>
  <si>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</si>
  <si>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</si>
  <si>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</si>
  <si>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</si>
  <si>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</si>
  <si>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</si>
  <si>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</si>
  <si>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</si>
  <si>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</si>
  <si>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</si>
  <si>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</si>
  <si>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</si>
  <si>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</si>
  <si>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</si>
  <si>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</si>
  <si>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</si>
  <si>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</si>
  <si>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</si>
  <si>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</si>
  <si>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</si>
  <si>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</si>
  <si>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</si>
  <si>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</si>
  <si>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</si>
  <si>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</si>
  <si>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</si>
  <si>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</si>
  <si>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</si>
  <si>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</si>
  <si>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</si>
  <si>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</si>
  <si>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</si>
  <si>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</si>
  <si>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</si>
  <si>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</si>
  <si>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</si>
  <si>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</si>
  <si>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</si>
  <si>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</si>
  <si>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</si>
  <si>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</si>
  <si>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</si>
  <si>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</si>
  <si>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</si>
  <si>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</si>
  <si>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</si>
  <si>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</si>
  <si>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</si>
  <si>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</si>
  <si>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</si>
  <si>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</si>
  <si>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</si>
  <si>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</si>
  <si>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</si>
  <si>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</si>
  <si>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</si>
  <si>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</si>
  <si>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</si>
  <si>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</si>
  <si>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</si>
  <si>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</si>
  <si>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</si>
  <si>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</si>
  <si>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</si>
  <si>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</si>
  <si>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</si>
  <si>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</si>
  <si>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</si>
  <si>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</si>
  <si>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</si>
  <si>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</si>
  <si>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</si>
  <si>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</si>
  <si>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</si>
  <si>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</si>
  <si>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</si>
  <si>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</si>
  <si>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</si>
  <si>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</si>
  <si>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</si>
  <si>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</si>
  <si>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</si>
  <si>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</si>
  <si>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</si>
  <si>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</si>
  <si>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</si>
  <si>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</si>
  <si>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</si>
  <si>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</si>
  <si>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</si>
  <si>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</si>
  <si>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</si>
  <si>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</si>
  <si>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</si>
  <si>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</si>
  <si>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</si>
  <si>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</si>
  <si>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</si>
  <si>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</si>
  <si>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</si>
  <si>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</si>
  <si>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</si>
  <si>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</si>
  <si>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</si>
  <si>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</si>
  <si>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</si>
  <si>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</si>
  <si>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</si>
  <si>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</si>
  <si>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</si>
  <si>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</si>
  <si>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</si>
  <si>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</si>
  <si>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</si>
  <si>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</si>
  <si>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</si>
  <si>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</si>
  <si>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</si>
  <si>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</si>
  <si>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</si>
  <si>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</si>
  <si>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</si>
  <si>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</si>
  <si>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</si>
  <si>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</si>
  <si>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</si>
  <si>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</si>
  <si>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</si>
  <si>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</si>
  <si>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</si>
  <si>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</si>
  <si>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</si>
  <si>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</si>
  <si>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</si>
  <si>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</si>
  <si>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</si>
  <si>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</si>
  <si>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</si>
  <si>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</si>
  <si>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</si>
  <si>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</si>
  <si>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</si>
  <si>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</si>
  <si>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</si>
  <si>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</si>
  <si>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</si>
  <si>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</si>
  <si>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</si>
  <si>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</si>
  <si>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</si>
  <si>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</si>
  <si>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</si>
  <si>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</si>
  <si>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</si>
  <si>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</si>
  <si>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</si>
  <si>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</si>
  <si>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</si>
  <si>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</si>
  <si>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</si>
  <si>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</si>
  <si>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</si>
  <si>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</si>
  <si>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</si>
  <si>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</si>
  <si>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</si>
  <si>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</si>
  <si>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</si>
  <si>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</si>
  <si>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</si>
  <si>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</si>
  <si>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</si>
  <si>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</si>
  <si>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</si>
  <si>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</si>
  <si>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</si>
  <si>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</si>
  <si>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</si>
  <si>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</si>
  <si>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</si>
  <si>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</si>
  <si>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</si>
  <si>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</si>
  <si>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</si>
  <si>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</si>
  <si>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</si>
  <si>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</si>
  <si>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</si>
  <si>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</si>
  <si>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</si>
  <si>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</si>
  <si>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</si>
  <si>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</si>
  <si>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</si>
  <si>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</si>
  <si>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</si>
  <si>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</si>
  <si>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</si>
  <si>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</si>
  <si>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</si>
  <si>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</si>
  <si>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</si>
  <si>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</si>
  <si>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</si>
  <si>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</si>
  <si>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</si>
  <si>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</si>
  <si>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</si>
  <si>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</si>
  <si>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</si>
  <si>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</si>
  <si>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</si>
  <si>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</si>
  <si>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</si>
  <si>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</si>
  <si>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</si>
  <si>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</si>
  <si>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</si>
  <si>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</si>
  <si>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</si>
  <si>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</si>
  <si>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</si>
  <si>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</si>
  <si>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</si>
  <si>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</si>
  <si>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</si>
  <si>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</si>
  <si>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</si>
  <si>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</si>
  <si>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</si>
  <si>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</si>
  <si>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</si>
  <si>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</si>
  <si>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</si>
  <si>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</si>
  <si>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</si>
  <si>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</si>
  <si>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</si>
  <si>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</si>
  <si>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</si>
  <si>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</si>
  <si>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</si>
  <si>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</si>
  <si>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</si>
  <si>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</si>
  <si>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</si>
  <si>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</si>
  <si>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</si>
  <si>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</si>
  <si>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</si>
  <si>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</si>
  <si>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</si>
  <si>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</si>
  <si>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</si>
  <si>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</si>
  <si>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</si>
  <si>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</si>
  <si>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</si>
  <si>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</si>
  <si>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</si>
  <si>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</si>
  <si>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</si>
  <si>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</si>
  <si>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</si>
  <si>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</si>
  <si>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</si>
  <si>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</si>
  <si>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</si>
  <si>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</si>
  <si>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</si>
  <si>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</si>
  <si>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</si>
  <si>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</si>
  <si>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</si>
  <si>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</si>
  <si>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</si>
  <si>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</si>
  <si>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</si>
  <si>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</si>
  <si>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</si>
  <si>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</si>
  <si>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</si>
  <si>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</si>
  <si>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</si>
  <si>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</si>
  <si>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</si>
  <si>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</si>
  <si>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</si>
  <si>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</si>
  <si>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</si>
  <si>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</si>
  <si>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</si>
  <si>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</si>
  <si>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</si>
  <si>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</si>
  <si>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</si>
  <si>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</si>
  <si>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</si>
  <si>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</si>
  <si>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</si>
  <si>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</si>
  <si>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</si>
  <si>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</si>
  <si>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</si>
  <si>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</si>
  <si>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</si>
  <si>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</si>
  <si>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</si>
  <si>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</si>
  <si>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</si>
  <si>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</si>
  <si>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</si>
  <si>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</si>
  <si>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</si>
  <si>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</si>
  <si>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</si>
  <si>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</si>
  <si>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</si>
  <si>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</si>
  <si>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</si>
  <si>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</si>
  <si>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</si>
  <si>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</si>
  <si>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</si>
  <si>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</si>
  <si>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</si>
  <si>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</si>
  <si>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</si>
  <si>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</si>
  <si>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</si>
  <si>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</si>
  <si>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</si>
  <si>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</si>
  <si>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</si>
  <si>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</si>
  <si>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</si>
  <si>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</si>
  <si>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</si>
  <si>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</si>
  <si>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</si>
  <si>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</si>
  <si>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</si>
  <si>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</si>
  <si>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</si>
  <si>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</si>
  <si>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</si>
  <si>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</si>
  <si>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</si>
  <si>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</si>
  <si>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</si>
  <si>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</si>
  <si>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</si>
  <si>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</si>
  <si>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</si>
  <si>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</si>
  <si>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</si>
  <si>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</si>
  <si>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</si>
  <si>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</si>
  <si>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</si>
  <si>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</si>
  <si>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</si>
  <si>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</si>
  <si>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</si>
  <si>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</si>
  <si>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</si>
  <si>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</si>
  <si>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</si>
  <si>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</si>
  <si>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</si>
  <si>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</si>
  <si>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</si>
  <si>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</si>
  <si>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</si>
  <si>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</si>
  <si>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</si>
  <si>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</si>
  <si>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</si>
  <si>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</si>
  <si>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</si>
  <si>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</si>
  <si>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</si>
  <si>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</si>
  <si>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</si>
  <si>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</si>
  <si>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</si>
  <si>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</si>
  <si>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</si>
  <si>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</si>
  <si>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</si>
  <si>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</si>
  <si>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</si>
  <si>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</si>
  <si>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</si>
  <si>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</si>
  <si>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</si>
  <si>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</si>
  <si>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</si>
  <si>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</si>
  <si>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</si>
  <si>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</si>
  <si>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</si>
  <si>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</si>
  <si>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</si>
  <si>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</si>
  <si>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</si>
  <si>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</si>
  <si>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</si>
  <si>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</si>
  <si>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</si>
  <si>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</si>
  <si>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</si>
  <si>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</si>
  <si>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</si>
  <si>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</si>
  <si>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</si>
  <si>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</si>
  <si>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</si>
  <si>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</si>
  <si>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</si>
  <si>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</si>
  <si>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</si>
  <si>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</si>
  <si>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</si>
  <si>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</si>
  <si>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</si>
  <si>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</si>
  <si>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</si>
  <si>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</si>
  <si>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</si>
  <si>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</si>
  <si>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</si>
  <si>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</si>
  <si>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</si>
  <si>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</si>
  <si>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</si>
  <si>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</si>
  <si>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</si>
  <si>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</si>
  <si>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</si>
  <si>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</si>
  <si>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</si>
  <si>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</si>
  <si>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</si>
  <si>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</si>
  <si>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</si>
  <si>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</si>
  <si>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</si>
  <si>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</si>
  <si>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</si>
  <si>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</si>
  <si>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</si>
  <si>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</si>
  <si>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</si>
  <si>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</si>
  <si>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</si>
  <si>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</si>
  <si>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</si>
  <si>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</si>
  <si>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</si>
  <si>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</si>
  <si>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</si>
  <si>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</si>
  <si>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</si>
  <si>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</si>
  <si>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</si>
  <si>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</si>
  <si>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</si>
  <si>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</si>
  <si>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</si>
  <si>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</si>
  <si>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</si>
  <si>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</si>
  <si>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</si>
  <si>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</si>
  <si>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</si>
  <si>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</si>
  <si>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</si>
  <si>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</si>
  <si>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</si>
  <si>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</si>
  <si>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</si>
  <si>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</si>
  <si>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</si>
  <si>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</si>
  <si>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</si>
  <si>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</si>
  <si>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</si>
  <si>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</si>
  <si>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</si>
  <si>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</si>
  <si>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</si>
  <si>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</si>
  <si>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</si>
  <si>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</si>
  <si>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</si>
  <si>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</si>
  <si>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</si>
  <si>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</si>
  <si>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</si>
  <si>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</si>
  <si>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</si>
  <si>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</si>
  <si>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</si>
  <si>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</si>
  <si>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</si>
  <si>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</si>
  <si>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</si>
  <si>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</si>
  <si>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</si>
  <si>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</si>
  <si>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</si>
  <si>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</si>
  <si>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</si>
  <si>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</si>
  <si>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</si>
  <si>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</si>
  <si>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</si>
  <si>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</si>
  <si>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</si>
  <si>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</si>
  <si>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</si>
  <si>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</si>
  <si>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</si>
  <si>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</si>
  <si>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</si>
  <si>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</si>
  <si>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</si>
  <si>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</si>
  <si>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</si>
  <si>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</si>
  <si>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</si>
  <si>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</si>
  <si>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</si>
  <si>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</si>
  <si>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</si>
  <si>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</si>
  <si>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</si>
  <si>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</si>
  <si>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</si>
  <si>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</si>
  <si>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</si>
  <si>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</si>
  <si>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</si>
  <si>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</si>
  <si>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</si>
  <si>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</si>
  <si>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</si>
  <si>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</si>
  <si>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</si>
  <si>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</si>
  <si>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</si>
  <si>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</si>
  <si>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</si>
  <si>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</si>
  <si>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</si>
  <si>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</si>
  <si>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</si>
  <si>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</si>
  <si>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</si>
  <si>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</si>
  <si>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</si>
  <si>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</si>
  <si>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</si>
  <si>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</si>
  <si>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</si>
  <si>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</si>
  <si>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</si>
  <si>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</si>
  <si>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</si>
  <si>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</si>
  <si>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</si>
  <si>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</si>
  <si>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</si>
  <si>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</si>
  <si>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</si>
  <si>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</si>
  <si>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</si>
  <si>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</si>
  <si>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</si>
  <si>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</si>
  <si>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</si>
  <si>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</si>
  <si>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</si>
  <si>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</si>
  <si>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</si>
  <si>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</si>
  <si>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</si>
  <si>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</si>
  <si>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</si>
  <si>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</si>
  <si>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</si>
  <si>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</si>
  <si>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</si>
  <si>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</si>
  <si>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</si>
  <si>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</si>
  <si>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</si>
  <si>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</si>
  <si>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</si>
  <si>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</si>
  <si>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</si>
  <si>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</si>
  <si>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</si>
  <si>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</si>
  <si>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</si>
  <si>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</si>
  <si>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</si>
  <si>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</si>
  <si>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</si>
  <si>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</si>
  <si>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</si>
  <si>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</si>
  <si>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</si>
  <si>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</si>
  <si>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</si>
  <si>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</si>
  <si>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</si>
  <si>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</si>
  <si>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</si>
  <si>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</si>
  <si>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</si>
  <si>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</si>
  <si>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</si>
  <si>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</si>
  <si>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</si>
  <si>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</si>
  <si>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</si>
  <si>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</si>
  <si>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</si>
  <si>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</si>
  <si>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</si>
  <si>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</si>
  <si>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</si>
  <si>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</si>
  <si>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</si>
  <si>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</si>
  <si>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</si>
  <si>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</si>
  <si>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</si>
  <si>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</si>
  <si>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</si>
  <si>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</si>
  <si>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</si>
  <si>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</si>
  <si>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</si>
  <si>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</si>
  <si>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</si>
  <si>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</si>
  <si>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</si>
  <si>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</si>
  <si>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</si>
  <si>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</si>
  <si>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</si>
  <si>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</si>
  <si>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</si>
  <si>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</si>
  <si>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</si>
  <si>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</si>
  <si>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</si>
  <si>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</si>
  <si>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</si>
  <si>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</si>
  <si>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</si>
  <si>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</si>
  <si>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</si>
  <si>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</si>
  <si>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</si>
  <si>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</si>
  <si>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</si>
  <si>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</si>
  <si>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</si>
  <si>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</si>
  <si>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</si>
  <si>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</si>
  <si>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</si>
  <si>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</si>
  <si>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</si>
  <si>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</si>
  <si>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</si>
  <si>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</si>
  <si>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</si>
  <si>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</si>
  <si>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</si>
  <si>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</si>
  <si>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</si>
  <si>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</si>
  <si>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</si>
  <si>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</si>
  <si>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</si>
  <si>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</si>
  <si>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</si>
  <si>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</si>
  <si>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</si>
  <si>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</si>
  <si>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</si>
  <si>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</si>
  <si>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</si>
  <si>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</si>
  <si>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</si>
  <si>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</si>
  <si>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</si>
  <si>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</si>
  <si>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</si>
  <si>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</si>
  <si>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</si>
  <si>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</si>
  <si>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</si>
  <si>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</si>
  <si>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</si>
  <si>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</si>
  <si>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</si>
  <si>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</si>
  <si>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</si>
  <si>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</si>
  <si>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</si>
  <si>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</si>
  <si>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</si>
  <si>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</si>
  <si>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</si>
  <si>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</si>
  <si>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</si>
  <si>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</si>
  <si>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</si>
  <si>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</si>
  <si>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</si>
  <si>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</si>
  <si>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</si>
  <si>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</si>
  <si>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</si>
  <si>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</si>
  <si>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</si>
  <si>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</si>
  <si>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</si>
  <si>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</si>
  <si>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</si>
  <si>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</si>
  <si>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</si>
  <si>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</si>
  <si>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</si>
  <si>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</si>
  <si>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</si>
  <si>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</si>
  <si>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</si>
  <si>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</si>
  <si>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</si>
  <si>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</si>
  <si>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</si>
  <si>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</si>
  <si>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</si>
  <si>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</si>
  <si>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</si>
  <si>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</si>
  <si>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</si>
  <si>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</si>
  <si>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</si>
  <si>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</si>
  <si>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</si>
  <si>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</si>
  <si>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</si>
  <si>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</si>
  <si>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</si>
  <si>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</si>
  <si>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</si>
  <si>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</si>
  <si>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</si>
  <si>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</si>
  <si>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</si>
  <si>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</si>
  <si>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</si>
  <si>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</si>
  <si>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</si>
  <si>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</si>
  <si>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</si>
  <si>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</si>
  <si>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</si>
  <si>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</si>
  <si>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</si>
  <si>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</si>
  <si>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</si>
  <si>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</si>
  <si>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</si>
  <si>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</si>
  <si>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</si>
  <si>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</si>
  <si>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</si>
  <si>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</si>
  <si>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</si>
  <si>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</si>
  <si>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</si>
  <si>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</si>
  <si>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</si>
  <si>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</si>
  <si>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</si>
  <si>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</si>
  <si>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</si>
  <si>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</si>
  <si>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</si>
  <si>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</si>
  <si>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</si>
  <si>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</si>
  <si>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</si>
  <si>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</si>
  <si>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</si>
  <si>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</si>
  <si>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</si>
  <si>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</si>
  <si>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</si>
  <si>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</si>
  <si>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</si>
  <si>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</si>
  <si>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</si>
  <si>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</si>
  <si>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</si>
  <si>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</si>
  <si>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</si>
  <si>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</si>
  <si>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</si>
  <si>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</si>
  <si>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</si>
  <si>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</si>
  <si>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</si>
  <si>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</si>
  <si>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</si>
  <si>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</si>
  <si>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</si>
  <si>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</si>
  <si>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</si>
  <si>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</si>
  <si>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</si>
  <si>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</si>
  <si>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</si>
  <si>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</si>
  <si>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</si>
  <si>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</si>
  <si>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</si>
  <si>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</si>
  <si>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</si>
  <si>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</si>
  <si>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</si>
  <si>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</si>
  <si>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</si>
  <si>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</si>
  <si>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</si>
  <si>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</si>
  <si>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</si>
  <si>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</si>
  <si>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</si>
  <si>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</si>
  <si>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</si>
  <si>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</si>
  <si>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</si>
  <si>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</si>
  <si>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</si>
  <si>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</si>
  <si>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</si>
  <si>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</si>
  <si>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</si>
  <si>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</si>
  <si>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</si>
  <si>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</si>
  <si>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</si>
  <si>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</si>
  <si>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</si>
  <si>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</si>
  <si>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</si>
  <si>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</si>
  <si>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</si>
  <si>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</si>
  <si>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</si>
  <si>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</si>
  <si>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</si>
  <si>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</si>
  <si>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</si>
  <si>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</si>
  <si>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</si>
  <si>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</si>
  <si>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</si>
  <si>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</si>
  <si>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</si>
  <si>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</si>
  <si>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</si>
  <si>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</si>
  <si>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</si>
  <si>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</si>
  <si>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</si>
  <si>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</si>
  <si>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</si>
  <si>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</si>
  <si>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</si>
  <si>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</si>
  <si>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</si>
  <si>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</si>
  <si>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</si>
  <si>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</si>
  <si>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</si>
  <si>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</si>
  <si>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</si>
  <si>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</si>
  <si>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</si>
  <si>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</si>
  <si>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</si>
  <si>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</si>
  <si>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</si>
  <si>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</si>
  <si>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</si>
  <si>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</si>
  <si>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</si>
  <si>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</si>
  <si>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</si>
  <si>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</si>
  <si>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</si>
  <si>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</si>
  <si>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</si>
  <si>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</si>
  <si>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</si>
  <si>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</si>
  <si>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</si>
  <si>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</si>
  <si>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</si>
  <si>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</si>
  <si>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</si>
  <si>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</si>
  <si>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</si>
  <si>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</si>
  <si>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</si>
  <si>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</si>
  <si>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</si>
  <si>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</si>
  <si>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</si>
  <si>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</si>
  <si>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</si>
  <si>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</si>
  <si>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</si>
  <si>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</si>
  <si>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</si>
  <si>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</si>
  <si>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</si>
  <si>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</si>
  <si>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</si>
  <si>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</si>
  <si>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</si>
  <si>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</si>
  <si>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</si>
  <si>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</si>
  <si>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</si>
  <si>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</si>
  <si>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</si>
  <si>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</si>
  <si>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</si>
  <si>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</si>
  <si>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</si>
  <si>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</si>
  <si>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</si>
  <si>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</si>
  <si>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</si>
  <si>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</si>
  <si>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</si>
  <si>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</si>
  <si>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</si>
  <si>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</si>
  <si>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</si>
  <si>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</si>
  <si>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</si>
  <si>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</si>
  <si>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</si>
  <si>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</si>
  <si>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</si>
  <si>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</si>
  <si>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</si>
  <si>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</si>
  <si>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</si>
  <si>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</si>
  <si>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</si>
  <si>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</si>
  <si>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</si>
  <si>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</si>
  <si>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</si>
  <si>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</si>
  <si>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</si>
  <si>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</si>
  <si>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</si>
  <si>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</si>
  <si>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</si>
  <si>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</si>
  <si>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</si>
  <si>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</si>
  <si>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</si>
  <si>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</si>
  <si>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</si>
  <si>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</si>
  <si>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</si>
  <si>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</si>
  <si>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</si>
  <si>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</si>
  <si>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</si>
  <si>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</si>
  <si>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</si>
  <si>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</si>
  <si>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</si>
  <si>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</si>
  <si>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</si>
  <si>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</si>
  <si>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</si>
  <si>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</si>
  <si>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</si>
  <si>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</si>
  <si>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</si>
  <si>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</si>
  <si>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</si>
  <si>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</si>
  <si>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</si>
  <si>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</si>
  <si>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</si>
  <si>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</si>
  <si>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</si>
  <si>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</si>
  <si>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</si>
  <si>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</si>
  <si>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</si>
  <si>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</si>
  <si>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</si>
  <si>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</si>
  <si>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</si>
  <si>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</si>
  <si>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</si>
  <si>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</si>
  <si>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</si>
  <si>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</si>
  <si>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</si>
  <si>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</si>
  <si>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</si>
  <si>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</si>
  <si>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</si>
  <si>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</si>
  <si>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</si>
  <si>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</si>
  <si>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</si>
  <si>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</si>
  <si>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</si>
  <si>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</si>
  <si>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</si>
  <si>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</si>
  <si>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</si>
  <si>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</si>
  <si>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</si>
  <si>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</si>
  <si>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</si>
  <si>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</si>
  <si>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</si>
  <si>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</si>
  <si>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</si>
  <si>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</si>
  <si>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</si>
  <si>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</si>
  <si>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</si>
  <si>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</si>
  <si>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</si>
  <si>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</si>
  <si>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</si>
  <si>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</si>
  <si>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</si>
  <si>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</si>
  <si>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</si>
  <si>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</si>
  <si>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</si>
  <si>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</si>
  <si>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</si>
  <si>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</si>
  <si>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</si>
  <si>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</si>
  <si>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</si>
  <si>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</si>
  <si>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</si>
  <si>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</si>
  <si>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</si>
  <si>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</si>
  <si>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</si>
  <si>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</si>
  <si>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</si>
  <si>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</si>
  <si>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</si>
  <si>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</si>
  <si>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</si>
  <si>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</si>
  <si>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</si>
  <si>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</si>
  <si>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</si>
  <si>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</si>
  <si>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</si>
  <si>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</si>
  <si>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</si>
  <si>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</si>
  <si>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</si>
  <si>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</si>
  <si>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</si>
  <si>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</si>
  <si>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</si>
  <si>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</si>
  <si>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</si>
  <si>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</si>
  <si>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</si>
  <si>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</si>
  <si>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</si>
  <si>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</si>
  <si>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</si>
  <si>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</si>
  <si>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</si>
  <si>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</si>
  <si>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</si>
  <si>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</si>
  <si>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</si>
  <si>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</si>
  <si>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</si>
  <si>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</si>
  <si>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</si>
  <si>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</si>
  <si>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</si>
  <si>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</si>
  <si>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</si>
  <si>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</si>
  <si>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</si>
  <si>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</si>
  <si>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</si>
  <si>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</si>
  <si>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</si>
  <si>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</si>
  <si>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</si>
  <si>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</si>
  <si>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</si>
  <si>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</si>
  <si>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</si>
  <si>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</si>
  <si>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</si>
  <si>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</si>
  <si>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</si>
  <si>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</si>
  <si>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</si>
  <si>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</si>
  <si>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</si>
  <si>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</si>
  <si>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</si>
  <si>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</si>
  <si>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</si>
  <si>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</si>
  <si>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</si>
  <si>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</si>
  <si>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</si>
  <si>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</si>
  <si>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</si>
  <si>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</si>
  <si>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</si>
  <si>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</si>
  <si>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</si>
  <si>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</si>
  <si>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</si>
  <si>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</si>
  <si>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</si>
  <si>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</si>
  <si>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</si>
  <si>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</si>
  <si>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</si>
  <si>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</si>
  <si>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</si>
  <si>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</si>
  <si>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</si>
  <si>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</si>
  <si>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</si>
  <si>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</si>
  <si>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</si>
  <si>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</si>
  <si>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</si>
  <si>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</si>
  <si>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</si>
  <si>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</si>
  <si>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</si>
  <si>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</si>
  <si>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</si>
  <si>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</si>
  <si>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</si>
  <si>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</si>
  <si>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</si>
  <si>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</si>
  <si>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</si>
  <si>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</si>
  <si>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</si>
  <si>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</si>
  <si>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</si>
  <si>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</si>
  <si>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</si>
  <si>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</si>
  <si>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</si>
  <si>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</si>
  <si>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</si>
  <si>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</si>
  <si>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</si>
  <si>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</si>
  <si>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</si>
  <si>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</si>
  <si>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</si>
  <si>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</si>
  <si>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</si>
  <si>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</si>
  <si>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</si>
  <si>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</si>
  <si>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</si>
  <si>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</si>
  <si>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</si>
  <si>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</si>
  <si>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</si>
  <si>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</si>
  <si>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</si>
  <si>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</si>
  <si>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</si>
  <si>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</si>
  <si>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</si>
  <si>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</si>
  <si>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</si>
  <si>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</si>
  <si>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</si>
  <si>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</si>
  <si>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</si>
  <si>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</si>
  <si>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</si>
  <si>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</si>
  <si>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</si>
  <si>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</si>
  <si>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</si>
  <si>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</si>
  <si>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</si>
  <si>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</si>
  <si>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</si>
  <si>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</si>
  <si>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</si>
  <si>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</si>
  <si>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</si>
  <si>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</si>
  <si>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</si>
  <si>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</si>
  <si>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</si>
  <si>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</si>
  <si>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</si>
  <si>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</si>
  <si>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</si>
  <si>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</si>
  <si>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</si>
  <si>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</si>
  <si>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</si>
  <si>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</si>
  <si>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</si>
  <si>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</si>
  <si>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</si>
  <si>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</si>
  <si>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</si>
  <si>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</si>
  <si>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</si>
  <si>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</si>
  <si>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</si>
  <si>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</si>
  <si>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</si>
  <si>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</si>
  <si>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</si>
  <si>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</si>
  <si>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</si>
  <si>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</si>
  <si>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</si>
  <si>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</si>
  <si>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</si>
  <si>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</si>
  <si>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</si>
  <si>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</si>
  <si>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</si>
  <si>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</si>
  <si>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</si>
  <si>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</si>
  <si>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</si>
  <si>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</si>
  <si>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</si>
  <si>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</si>
  <si>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</si>
  <si>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</si>
  <si>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</si>
  <si>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</si>
  <si>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</si>
  <si>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</si>
  <si>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</si>
  <si>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</si>
  <si>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</si>
  <si>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</si>
  <si>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</si>
  <si>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</si>
  <si>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</si>
  <si>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</si>
  <si>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</si>
  <si>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</si>
  <si>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</si>
  <si>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</si>
  <si>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</si>
  <si>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</si>
  <si>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</si>
  <si>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</si>
  <si>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</si>
  <si>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</si>
  <si>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</si>
  <si>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</si>
  <si>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</si>
  <si>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</si>
  <si>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</si>
  <si>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</si>
  <si>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</si>
  <si>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</si>
  <si>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</si>
  <si>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</si>
  <si>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</si>
  <si>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</si>
  <si>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</si>
  <si>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</si>
  <si>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</si>
  <si>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</si>
  <si>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</si>
  <si>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</si>
  <si>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</si>
  <si>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</si>
  <si>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</si>
  <si>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</si>
  <si>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</si>
  <si>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</si>
  <si>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</si>
  <si>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</si>
  <si>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</si>
  <si>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</si>
  <si>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</si>
  <si>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</si>
  <si>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</si>
  <si>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</si>
  <si>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</si>
  <si>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</si>
  <si>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</si>
  <si>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</si>
  <si>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</si>
  <si>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</si>
  <si>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</si>
  <si>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</si>
  <si>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</si>
  <si>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</si>
  <si>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</si>
  <si>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</si>
  <si>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</si>
  <si>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</si>
  <si>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</si>
  <si>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</si>
  <si>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</si>
  <si>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</si>
  <si>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</si>
  <si>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</si>
  <si>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</si>
  <si>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</si>
  <si>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</si>
  <si>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</si>
  <si>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</si>
  <si>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</si>
  <si>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</si>
  <si>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</si>
  <si>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</si>
  <si>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</si>
  <si>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</si>
  <si>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</si>
  <si>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</si>
  <si>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</si>
  <si>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</si>
  <si>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</si>
  <si>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</si>
  <si>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</si>
  <si>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</si>
  <si>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</si>
  <si>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</si>
  <si>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</si>
  <si>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</si>
  <si>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</si>
  <si>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</si>
  <si>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</si>
  <si>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</si>
  <si>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</si>
  <si>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</si>
  <si>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</si>
  <si>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</si>
  <si>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</si>
  <si>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</si>
  <si>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</si>
  <si>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</si>
  <si>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</si>
  <si>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</si>
  <si>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</si>
  <si>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</si>
  <si>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</si>
  <si>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</si>
  <si>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</si>
  <si>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</si>
  <si>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</si>
  <si>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</si>
  <si>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</si>
  <si>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</si>
  <si>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</si>
  <si>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</si>
  <si>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</si>
  <si>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</si>
  <si>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</si>
  <si>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</si>
  <si>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</si>
  <si>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</si>
  <si>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</si>
  <si>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</si>
  <si>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</si>
  <si>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</si>
  <si>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</si>
  <si>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</si>
  <si>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</si>
  <si>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</si>
  <si>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</si>
  <si>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</si>
  <si>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</si>
  <si>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</si>
  <si>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</si>
  <si>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</si>
  <si>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</si>
  <si>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</si>
  <si>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</si>
  <si>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</si>
  <si>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</si>
  <si>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</si>
  <si>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</si>
  <si>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</si>
  <si>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</si>
  <si>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</si>
  <si>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</si>
  <si>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</si>
  <si>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</si>
  <si>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</si>
  <si>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</si>
  <si>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</si>
  <si>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</si>
  <si>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</si>
  <si>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</si>
  <si>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</si>
  <si>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</si>
  <si>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</si>
  <si>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</si>
  <si>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</si>
  <si>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</si>
  <si>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</si>
  <si>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</si>
  <si>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</si>
  <si>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</si>
  <si>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</si>
  <si>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</si>
  <si>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</si>
  <si>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</si>
  <si>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</si>
  <si>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</si>
  <si>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</si>
  <si>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</si>
  <si>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</si>
  <si>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</si>
  <si>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</si>
  <si>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</si>
  <si>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</si>
  <si>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</si>
  <si>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</si>
  <si>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</si>
  <si>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</si>
  <si>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</si>
  <si>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</si>
  <si>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</si>
  <si>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</si>
  <si>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</si>
  <si>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</si>
  <si>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</si>
  <si>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</si>
  <si>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</si>
  <si>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</si>
  <si>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</si>
  <si>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</si>
  <si>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</si>
  <si>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</si>
  <si>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</si>
  <si>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</si>
  <si>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</si>
  <si>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</si>
  <si>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</si>
  <si>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</si>
  <si>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</si>
  <si>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</si>
  <si>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</si>
  <si>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</si>
  <si>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</si>
  <si>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</si>
  <si>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</si>
  <si>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</si>
  <si>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</si>
  <si>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</si>
  <si>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</si>
  <si>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</si>
  <si>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</si>
  <si>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</si>
  <si>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</si>
  <si>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</si>
  <si>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</si>
  <si>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</si>
  <si>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</si>
  <si>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</si>
  <si>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</si>
  <si>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</si>
  <si>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</si>
  <si>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</si>
  <si>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</si>
  <si>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</si>
  <si>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</si>
  <si>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</si>
  <si>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</si>
  <si>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</si>
  <si>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</si>
  <si>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</si>
  <si>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</si>
  <si>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</si>
  <si>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</si>
  <si>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</si>
  <si>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</si>
  <si>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</si>
  <si>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</si>
  <si>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</si>
  <si>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</si>
  <si>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</si>
  <si>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</si>
  <si>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</si>
  <si>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</si>
  <si>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</si>
  <si>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</si>
  <si>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</si>
  <si>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</si>
  <si>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</si>
  <si>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</si>
  <si>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</si>
  <si>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</si>
  <si>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</si>
  <si>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</si>
  <si>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</si>
  <si>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</si>
  <si>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</si>
  <si>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</si>
  <si>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</si>
  <si>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</si>
  <si>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</si>
  <si>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</si>
  <si>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</si>
  <si>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</si>
  <si>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</si>
  <si>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</si>
  <si>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</si>
  <si>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</si>
  <si>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</si>
  <si>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</si>
  <si>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</si>
  <si>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</si>
  <si>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</si>
  <si>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</si>
  <si>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</si>
  <si>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</si>
  <si>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</si>
  <si>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</si>
  <si>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</si>
  <si>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</si>
  <si>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</si>
  <si>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</si>
  <si>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</si>
  <si>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</si>
  <si>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</si>
  <si>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</si>
  <si>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</si>
  <si>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</si>
  <si>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</si>
  <si>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</si>
  <si>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</si>
  <si>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</si>
  <si>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</si>
  <si>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</si>
  <si>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</si>
  <si>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</si>
  <si>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</si>
  <si>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</si>
  <si>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</si>
  <si>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</si>
  <si>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</si>
  <si>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</si>
  <si>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</si>
  <si>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</si>
  <si>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</si>
  <si>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</si>
  <si>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</si>
  <si>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</si>
  <si>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</si>
  <si>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</si>
  <si>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</si>
  <si>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</si>
  <si>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</si>
  <si>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</si>
  <si>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</si>
  <si>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</si>
  <si>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</si>
  <si>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</si>
  <si>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</si>
  <si>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</si>
  <si>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</si>
  <si>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</si>
  <si>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</si>
  <si>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</si>
  <si>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</si>
  <si>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</si>
  <si>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</si>
  <si>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</si>
  <si>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</si>
  <si>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</si>
  <si>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</si>
  <si>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</si>
  <si>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</si>
  <si>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</si>
  <si>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</si>
  <si>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</si>
  <si>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</si>
  <si>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</si>
  <si>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</si>
  <si>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</si>
  <si>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</si>
  <si>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</si>
  <si>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</si>
  <si>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</si>
  <si>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</si>
  <si>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</si>
  <si>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</si>
  <si>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</si>
  <si>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</si>
  <si>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</si>
  <si>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</si>
  <si>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</si>
  <si>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</si>
  <si>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</si>
  <si>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</si>
  <si>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</si>
  <si>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</si>
  <si>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</si>
  <si>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</si>
  <si>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</si>
  <si>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</si>
  <si>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</si>
  <si>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</si>
  <si>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</si>
  <si>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</si>
  <si>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</si>
  <si>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</si>
  <si>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</si>
  <si>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</si>
  <si>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</si>
  <si>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</si>
  <si>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</si>
  <si>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</si>
  <si>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</si>
  <si>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</si>
  <si>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</si>
  <si>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</si>
  <si>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</si>
  <si>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</si>
  <si>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</si>
  <si>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</si>
  <si>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</si>
  <si>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</si>
  <si>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</si>
  <si>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</si>
  <si>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</si>
  <si>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</si>
  <si>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</si>
  <si>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</si>
  <si>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</si>
  <si>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</si>
  <si>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</si>
  <si>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</si>
  <si>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</si>
  <si>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</si>
  <si>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</si>
  <si>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</si>
  <si>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</si>
  <si>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</si>
  <si>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</si>
  <si>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</si>
  <si>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</si>
  <si>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</si>
  <si>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</si>
  <si>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</si>
  <si>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</si>
  <si>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</si>
  <si>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</si>
  <si>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</si>
  <si>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</si>
  <si>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</si>
  <si>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</si>
  <si>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</si>
  <si>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</si>
  <si>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</si>
  <si>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</si>
  <si>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</si>
  <si>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</si>
  <si>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</si>
  <si>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</si>
  <si>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</si>
  <si>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</si>
  <si>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</si>
  <si>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</si>
  <si>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</si>
  <si>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</si>
  <si>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</si>
  <si>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</si>
  <si>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</si>
  <si>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</si>
  <si>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</si>
  <si>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</si>
  <si>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</si>
  <si>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</si>
  <si>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</si>
  <si>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</si>
  <si>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</si>
  <si>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</si>
  <si>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</si>
  <si>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</si>
  <si>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</si>
  <si>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</si>
  <si>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</si>
  <si>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</si>
  <si>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</si>
  <si>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</si>
  <si>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</si>
  <si>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</si>
  <si>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</si>
  <si>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</si>
  <si>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</si>
  <si>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</si>
  <si>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</si>
  <si>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</si>
  <si>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</si>
  <si>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</si>
  <si>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</si>
  <si>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</si>
  <si>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</si>
  <si>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</si>
  <si>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</si>
  <si>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</si>
  <si>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</si>
  <si>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</si>
  <si>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</si>
  <si>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</si>
  <si>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</si>
  <si>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</si>
  <si>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</si>
  <si>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</si>
  <si>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</si>
  <si>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</si>
  <si>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</si>
  <si>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</si>
  <si>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</si>
  <si>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</si>
  <si>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</si>
  <si>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</si>
  <si>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</si>
  <si>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</si>
  <si>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</si>
  <si>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</si>
  <si>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</si>
  <si>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</si>
  <si>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</si>
  <si>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</si>
  <si>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</si>
  <si>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</si>
  <si>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</si>
  <si>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</si>
  <si>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</si>
  <si>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</si>
  <si>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</si>
  <si>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</si>
  <si>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</si>
  <si>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</si>
  <si>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</si>
  <si>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</si>
  <si>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</si>
  <si>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</si>
  <si>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</si>
  <si>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</si>
  <si>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</si>
  <si>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</si>
  <si>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</si>
  <si>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</si>
  <si>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</si>
  <si>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</si>
  <si>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</si>
  <si>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</si>
  <si>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</si>
  <si>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</si>
  <si>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</si>
  <si>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</si>
  <si>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</si>
  <si>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</si>
  <si>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</si>
  <si>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</si>
  <si>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</si>
  <si>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</si>
  <si>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</si>
  <si>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</si>
  <si>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</si>
  <si>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</si>
  <si>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</si>
  <si>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</si>
  <si>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</si>
  <si>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</si>
  <si>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</si>
  <si>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</si>
  <si>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</si>
  <si>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</si>
  <si>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</si>
  <si>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</si>
  <si>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</si>
  <si>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</si>
  <si>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</si>
  <si>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</si>
  <si>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</si>
  <si>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</si>
  <si>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</si>
  <si>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</si>
  <si>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</si>
  <si>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</si>
  <si>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</si>
  <si>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</si>
  <si>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</si>
  <si>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</si>
  <si>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</si>
  <si>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</si>
  <si>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</si>
  <si>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</si>
  <si>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</si>
  <si>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</si>
  <si>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</si>
  <si>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</si>
  <si>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</si>
  <si>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</si>
  <si>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</si>
  <si>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</si>
  <si>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</si>
  <si>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</si>
  <si>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</si>
  <si>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</si>
  <si>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</si>
  <si>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</si>
  <si>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</si>
  <si>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</si>
  <si>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</si>
  <si>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</si>
  <si>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</si>
  <si>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</si>
  <si>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</si>
  <si>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</si>
  <si>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</si>
  <si>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</si>
  <si>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</si>
  <si>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</si>
  <si>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</si>
  <si>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</si>
  <si>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</si>
  <si>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</si>
  <si>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</si>
  <si>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</si>
  <si>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</si>
  <si>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</si>
  <si>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</si>
  <si>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</si>
  <si>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</si>
  <si>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</si>
  <si>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</si>
  <si>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</si>
  <si>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</si>
  <si>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</si>
  <si>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</si>
  <si>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</si>
  <si>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</si>
  <si>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</si>
  <si>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</si>
  <si>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</si>
  <si>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</si>
  <si>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</si>
  <si>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</si>
  <si>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</si>
  <si>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</si>
  <si>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</si>
  <si>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</si>
  <si>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</si>
  <si>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</si>
  <si>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</si>
  <si>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</si>
  <si>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</si>
  <si>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</si>
  <si>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</si>
  <si>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</si>
  <si>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</si>
  <si>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</si>
  <si>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</si>
  <si>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</si>
  <si>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</si>
  <si>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</si>
  <si>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</si>
  <si>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</si>
  <si>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</si>
  <si>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</si>
  <si>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</si>
  <si>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</si>
  <si>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</si>
  <si>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</si>
  <si>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</si>
  <si>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</si>
  <si>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</si>
  <si>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</si>
  <si>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</si>
  <si>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</si>
  <si>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</si>
  <si>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</si>
  <si>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</si>
  <si>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</si>
  <si>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</si>
  <si>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</si>
  <si>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</si>
  <si>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</si>
  <si>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</si>
  <si>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</si>
  <si>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</si>
  <si>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</si>
  <si>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</si>
  <si>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</si>
  <si>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</si>
  <si>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</si>
  <si>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</si>
  <si>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</si>
  <si>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</si>
  <si>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</si>
  <si>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</si>
  <si>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</si>
  <si>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</si>
  <si>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</si>
  <si>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</si>
  <si>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</si>
  <si>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</si>
  <si>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</si>
  <si>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</si>
  <si>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</si>
  <si>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</si>
  <si>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</si>
  <si>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</si>
  <si>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</si>
  <si>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</si>
  <si>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</si>
  <si>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</si>
  <si>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</si>
  <si>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</si>
  <si>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</si>
  <si>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</si>
  <si>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</si>
  <si>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</si>
  <si>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</si>
  <si>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</si>
  <si>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</si>
  <si>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</si>
  <si>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</si>
  <si>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</si>
  <si>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</si>
  <si>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</si>
  <si>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</si>
  <si>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</si>
  <si>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</si>
  <si>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</si>
  <si>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</si>
  <si>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</si>
  <si>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</si>
  <si>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</si>
  <si>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</si>
  <si>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</si>
  <si>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</si>
  <si>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</si>
  <si>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</si>
  <si>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</si>
  <si>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</si>
  <si>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</si>
  <si>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</si>
  <si>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</si>
  <si>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</si>
  <si>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</si>
  <si>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</si>
  <si>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</si>
  <si>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</si>
  <si>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</si>
  <si>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</si>
  <si>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</si>
  <si>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</si>
  <si>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</si>
  <si>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</si>
  <si>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</si>
  <si>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</si>
  <si>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</si>
  <si>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</si>
  <si>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</si>
  <si>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</si>
  <si>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</si>
  <si>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</si>
  <si>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</si>
  <si>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</si>
  <si>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</si>
  <si>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</si>
  <si>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</si>
  <si>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</si>
  <si>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</si>
  <si>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</si>
  <si>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</si>
  <si>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</si>
  <si>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</si>
  <si>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</si>
  <si>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</si>
  <si>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</si>
  <si>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</si>
  <si>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</si>
  <si>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</si>
  <si>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</si>
  <si>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</si>
  <si>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</si>
  <si>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</si>
  <si>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</si>
  <si>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</si>
  <si>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</si>
  <si>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</si>
  <si>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</si>
  <si>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</si>
  <si>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</si>
  <si>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</si>
  <si>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</si>
  <si>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</si>
  <si>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</si>
  <si>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</si>
  <si>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</si>
  <si>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</si>
  <si>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</si>
  <si>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</si>
  <si>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</si>
  <si>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</si>
  <si>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</si>
  <si>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</si>
  <si>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</si>
  <si>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</si>
  <si>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</si>
  <si>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</si>
  <si>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</si>
  <si>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</si>
  <si>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</si>
  <si>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</si>
  <si>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</si>
  <si>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</si>
  <si>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</si>
  <si>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</si>
  <si>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</si>
  <si>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</si>
  <si>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</si>
  <si>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</si>
  <si>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</si>
  <si>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</si>
  <si>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</si>
  <si>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</si>
  <si>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</si>
  <si>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</si>
  <si>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</si>
  <si>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</si>
  <si>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</si>
  <si>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</si>
  <si>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</si>
  <si>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</si>
  <si>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</si>
  <si>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</si>
  <si>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</si>
  <si>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</si>
  <si>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</si>
  <si>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</si>
  <si>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</si>
  <si>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</si>
  <si>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</si>
  <si>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</si>
  <si>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</si>
  <si>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</si>
  <si>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</si>
  <si>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</si>
  <si>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</si>
  <si>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</si>
  <si>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</si>
  <si>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</si>
  <si>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</si>
  <si>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</si>
  <si>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</si>
  <si>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</si>
  <si>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</si>
  <si>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</si>
  <si>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</si>
  <si>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</si>
  <si>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</si>
  <si>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</si>
  <si>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</si>
  <si>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</si>
  <si>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</si>
  <si>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</si>
  <si>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</si>
  <si>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</si>
  <si>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</si>
  <si>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</si>
  <si>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</si>
  <si>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</si>
  <si>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</si>
  <si>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</si>
  <si>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</si>
  <si>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</si>
  <si>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</si>
  <si>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</si>
  <si>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</si>
  <si>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</si>
  <si>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</si>
  <si>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</si>
  <si>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</si>
  <si>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</si>
  <si>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</si>
  <si>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</si>
  <si>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</si>
  <si>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</si>
  <si>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</si>
  <si>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</si>
  <si>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</si>
  <si>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</si>
  <si>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</si>
  <si>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</si>
  <si>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</si>
  <si>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</si>
  <si>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</si>
  <si>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</si>
  <si>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</si>
  <si>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</si>
  <si>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</si>
  <si>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</si>
  <si>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</si>
  <si>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</si>
  <si>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</si>
  <si>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</si>
  <si>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</si>
  <si>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</si>
  <si>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</si>
  <si>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</si>
  <si>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</si>
  <si>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</si>
  <si>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</si>
  <si>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</si>
  <si>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</si>
  <si>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</si>
  <si>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</si>
  <si>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</si>
  <si>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</si>
  <si>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</si>
  <si>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</si>
  <si>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</si>
  <si>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</si>
  <si>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</si>
  <si>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</si>
  <si>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</si>
  <si>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</si>
  <si>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</si>
  <si>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</si>
  <si>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</si>
  <si>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</si>
  <si>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</si>
  <si>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</si>
  <si>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</si>
  <si>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</si>
  <si>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</si>
  <si>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</si>
  <si>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</si>
  <si>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</si>
  <si>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</si>
  <si>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</si>
  <si>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</si>
  <si>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</si>
  <si>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</si>
  <si>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</si>
  <si>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</si>
  <si>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</si>
  <si>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</si>
  <si>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</si>
  <si>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</si>
  <si>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</si>
  <si>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</si>
  <si>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</si>
  <si>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</si>
  <si>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</si>
  <si>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</si>
  <si>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</si>
  <si>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</si>
  <si>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</si>
  <si>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</si>
  <si>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</si>
  <si>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</si>
  <si>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</si>
  <si>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</si>
  <si>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</si>
  <si>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</si>
  <si>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</si>
  <si>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</si>
  <si>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</si>
  <si>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</si>
  <si>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</si>
  <si>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</si>
  <si>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</si>
  <si>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</si>
  <si>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</si>
  <si>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</si>
  <si>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</si>
  <si>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</si>
  <si>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</si>
  <si>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</si>
  <si>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</si>
  <si>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</si>
  <si>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</si>
  <si>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</si>
  <si>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</si>
  <si>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</si>
  <si>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</si>
  <si>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</si>
  <si>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</si>
  <si>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</si>
  <si>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</si>
  <si>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</si>
  <si>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</si>
  <si>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</si>
  <si>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</si>
  <si>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</si>
  <si>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</si>
  <si>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</si>
  <si>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</si>
  <si>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</si>
  <si>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</si>
  <si>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</si>
  <si>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</si>
  <si>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</si>
  <si>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</si>
  <si>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</si>
  <si>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</si>
  <si>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</si>
  <si>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</si>
  <si>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</si>
  <si>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</si>
  <si>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</si>
  <si>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</si>
  <si>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</si>
  <si>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</si>
  <si>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</si>
  <si>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</si>
  <si>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</si>
  <si>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</si>
  <si>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</si>
  <si>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</si>
  <si>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</si>
  <si>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</si>
  <si>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</si>
  <si>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</si>
  <si>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</si>
  <si>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</si>
  <si>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</si>
  <si>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</si>
  <si>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</si>
  <si>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</si>
  <si>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</si>
  <si>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</si>
  <si>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</si>
  <si>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</si>
  <si>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</si>
  <si>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</si>
  <si>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</si>
  <si>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</si>
  <si>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</si>
  <si>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</si>
  <si>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</si>
  <si>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</si>
  <si>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</si>
  <si>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</si>
  <si>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</si>
  <si>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</si>
  <si>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</si>
  <si>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</si>
  <si>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</si>
  <si>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</si>
  <si>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</si>
  <si>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</si>
  <si>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</si>
  <si>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</si>
  <si>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</si>
  <si>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</si>
  <si>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</si>
  <si>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</si>
  <si>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</si>
  <si>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</si>
  <si>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</si>
  <si>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</si>
  <si>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</si>
  <si>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</si>
  <si>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</si>
  <si>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</si>
  <si>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</si>
  <si>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</si>
  <si>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</si>
  <si>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</si>
  <si>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</si>
  <si>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</si>
  <si>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</si>
  <si>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</si>
  <si>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</si>
  <si>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</si>
  <si>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</si>
  <si>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</si>
  <si>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</si>
  <si>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</si>
  <si>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</si>
  <si>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</si>
  <si>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</si>
  <si>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</si>
  <si>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</si>
  <si>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</si>
  <si>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</si>
  <si>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</si>
  <si>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</si>
  <si>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</si>
  <si>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</si>
  <si>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</si>
  <si>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</si>
  <si>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</si>
  <si>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</si>
  <si>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</si>
  <si>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</si>
  <si>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</si>
  <si>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</si>
  <si>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</si>
  <si>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</si>
  <si>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</si>
  <si>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</si>
  <si>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</si>
  <si>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</si>
  <si>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</si>
  <si>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</si>
  <si>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</si>
  <si>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</si>
  <si>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</si>
  <si>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</si>
  <si>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</si>
  <si>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</si>
  <si>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</si>
  <si>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</si>
  <si>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</si>
  <si>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</si>
  <si>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</si>
  <si>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</si>
  <si>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</si>
  <si>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</si>
  <si>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</si>
  <si>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</si>
  <si>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</si>
  <si>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</si>
  <si>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</si>
  <si>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</si>
  <si>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</si>
  <si>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</si>
  <si>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</si>
  <si>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</si>
  <si>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</si>
  <si>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</si>
  <si>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</si>
  <si>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</si>
  <si>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</si>
  <si>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</si>
  <si>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</si>
  <si>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</si>
  <si>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</si>
  <si>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</si>
  <si>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</si>
  <si>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</si>
  <si>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</si>
  <si>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</si>
  <si>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</si>
  <si>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</si>
  <si>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</si>
  <si>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</si>
  <si>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</si>
  <si>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</si>
  <si>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</si>
  <si>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</si>
  <si>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</si>
  <si>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</si>
  <si>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</si>
  <si>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</si>
  <si>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</si>
  <si>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</si>
  <si>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</si>
  <si>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</si>
  <si>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</si>
  <si>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</si>
  <si>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</si>
  <si>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</si>
  <si>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</si>
  <si>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</si>
  <si>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</si>
  <si>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</si>
  <si>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</si>
  <si>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</si>
  <si>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</si>
  <si>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</si>
  <si>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</si>
  <si>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</si>
  <si>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</si>
  <si>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</si>
  <si>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</si>
  <si>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</si>
  <si>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</si>
  <si>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</si>
  <si>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</si>
  <si>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</si>
  <si>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</si>
  <si>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</si>
  <si>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</si>
  <si>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</si>
  <si>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</si>
  <si>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</si>
  <si>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</si>
  <si>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</si>
  <si>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</si>
  <si>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</si>
  <si>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</si>
  <si>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</si>
  <si>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</si>
  <si>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</si>
  <si>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</si>
  <si>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</si>
  <si>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</si>
  <si>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</si>
  <si>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</si>
  <si>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</si>
  <si>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</si>
  <si>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</si>
  <si>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</si>
  <si>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</si>
  <si>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</si>
  <si>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</si>
  <si>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</si>
  <si>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</si>
  <si>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</si>
  <si>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</si>
  <si>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</si>
  <si>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</si>
  <si>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</si>
  <si>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</si>
  <si>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</si>
  <si>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</si>
  <si>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</si>
  <si>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</si>
  <si>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</si>
  <si>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</si>
  <si>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</si>
  <si>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</si>
  <si>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</si>
  <si>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</si>
  <si>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</si>
  <si>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</si>
  <si>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</si>
  <si>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</si>
  <si>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</si>
  <si>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</si>
  <si>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</si>
  <si>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</si>
  <si>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</si>
  <si>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</si>
  <si>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</si>
  <si>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</si>
  <si>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</si>
  <si>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</si>
  <si>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</si>
  <si>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</si>
  <si>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</si>
  <si>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</si>
  <si>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</si>
  <si>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</si>
  <si>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</si>
  <si>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</si>
  <si>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</si>
  <si>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</si>
  <si>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</si>
  <si>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</si>
  <si>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</si>
  <si>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</si>
  <si>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</si>
  <si>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</si>
  <si>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</si>
  <si>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</si>
  <si>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</si>
  <si>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</si>
  <si>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</si>
  <si>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</si>
  <si>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</si>
  <si>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</si>
  <si>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</si>
  <si>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</si>
  <si>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</si>
  <si>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</si>
  <si>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</si>
  <si>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</si>
  <si>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</si>
  <si>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</si>
  <si>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</si>
  <si>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</si>
  <si>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</si>
  <si>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</si>
  <si>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</si>
  <si>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</si>
  <si>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</si>
  <si>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</si>
  <si>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</si>
  <si>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</si>
  <si>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</si>
  <si>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</si>
  <si>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</si>
  <si>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</si>
  <si>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</si>
  <si>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</si>
  <si>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</si>
  <si>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</si>
  <si>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</si>
  <si>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</si>
  <si>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</si>
  <si>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</si>
  <si>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</si>
  <si>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</si>
  <si>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</si>
  <si>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</si>
  <si>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</si>
  <si>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</si>
  <si>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</si>
  <si>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</si>
  <si>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</si>
  <si>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</si>
  <si>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</si>
  <si>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</si>
  <si>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</si>
  <si>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</si>
  <si>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</si>
  <si>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</si>
  <si>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</si>
  <si>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</si>
  <si>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</si>
  <si>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</si>
  <si>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</si>
  <si>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</si>
  <si>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</si>
  <si>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</si>
  <si>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</si>
  <si>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</si>
  <si>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</si>
  <si>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</si>
  <si>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</si>
  <si>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</si>
  <si>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</si>
  <si>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</si>
  <si>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</si>
  <si>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</si>
  <si>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</si>
  <si>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</si>
  <si>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</si>
  <si>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</si>
  <si>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</si>
  <si>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</si>
  <si>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</si>
  <si>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</si>
  <si>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</si>
  <si>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</si>
  <si>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</si>
  <si>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</si>
  <si>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</si>
  <si>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</si>
  <si>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</si>
  <si>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</si>
  <si>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</si>
  <si>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</si>
  <si>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</si>
  <si>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</si>
  <si>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</si>
  <si>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</si>
  <si>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</si>
  <si>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</si>
  <si>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</si>
  <si>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</si>
  <si>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</si>
  <si>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</si>
  <si>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</si>
  <si>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</si>
  <si>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</si>
  <si>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</si>
  <si>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</si>
  <si>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</si>
  <si>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</si>
  <si>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</si>
  <si>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</si>
  <si>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</si>
  <si>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</si>
  <si>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</si>
  <si>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</si>
  <si>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</si>
  <si>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</si>
  <si>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</si>
  <si>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</si>
  <si>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</si>
  <si>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</si>
  <si>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</si>
  <si>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</si>
  <si>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</si>
  <si>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</si>
  <si>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</si>
  <si>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</si>
  <si>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</si>
  <si>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</si>
  <si>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</si>
  <si>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</si>
  <si>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</si>
  <si>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</si>
  <si>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</si>
  <si>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</si>
  <si>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</si>
  <si>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</si>
  <si>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</si>
  <si>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</si>
  <si>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</si>
  <si>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</si>
  <si>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</si>
  <si>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</si>
  <si>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</si>
  <si>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</si>
  <si>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</si>
  <si>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</si>
  <si>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</si>
  <si>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</si>
  <si>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</si>
  <si>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</si>
  <si>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</si>
  <si>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</si>
  <si>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</si>
  <si>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</si>
  <si>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</si>
  <si>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</si>
  <si>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</si>
  <si>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</si>
  <si>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</si>
  <si>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</si>
  <si>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</si>
  <si>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</si>
  <si>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</si>
  <si>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</si>
  <si>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</si>
  <si>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</si>
  <si>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</si>
  <si>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</si>
  <si>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</si>
  <si>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</si>
  <si>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</si>
  <si>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</si>
  <si>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</si>
  <si>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</si>
  <si>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</si>
  <si>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</si>
  <si>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</si>
  <si>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</si>
  <si>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</si>
  <si>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</si>
  <si>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</si>
  <si>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</si>
  <si>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</si>
  <si>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</si>
  <si>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</si>
  <si>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</si>
  <si>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</si>
  <si>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</si>
  <si>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</si>
  <si>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</si>
  <si>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</si>
  <si>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</si>
  <si>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</si>
  <si>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</si>
  <si>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</si>
  <si>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</si>
  <si>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</si>
  <si>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</si>
  <si>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</si>
  <si>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</si>
  <si>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</si>
  <si>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</si>
  <si>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</si>
  <si>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</si>
  <si>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</si>
  <si>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</si>
  <si>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</si>
  <si>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</si>
  <si>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</si>
  <si>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</si>
  <si>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</si>
  <si>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</si>
  <si>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</si>
  <si>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</si>
  <si>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</si>
  <si>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</si>
  <si>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</si>
  <si>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</si>
  <si>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</si>
  <si>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</si>
  <si>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</si>
  <si>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</si>
  <si>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</si>
  <si>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</si>
  <si>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</si>
  <si>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</si>
  <si>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</si>
  <si>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</si>
  <si>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</si>
  <si>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</si>
  <si>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</si>
  <si>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</si>
  <si>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</si>
  <si>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</si>
  <si>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</si>
  <si>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</si>
  <si>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</si>
  <si>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</si>
  <si>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</si>
  <si>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</si>
  <si>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</si>
  <si>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</si>
  <si>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</si>
  <si>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</si>
  <si>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</si>
  <si>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</si>
  <si>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</si>
  <si>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</si>
  <si>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</si>
  <si>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</si>
  <si>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</si>
  <si>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</si>
  <si>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</si>
  <si>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</si>
  <si>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</si>
  <si>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</si>
  <si>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</si>
  <si>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</si>
  <si>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</si>
  <si>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</si>
  <si>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</si>
  <si>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</si>
  <si>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</si>
  <si>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</si>
  <si>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</si>
  <si>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</si>
  <si>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</si>
  <si>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</si>
  <si>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</si>
  <si>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</si>
  <si>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</si>
  <si>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</si>
  <si>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</si>
  <si>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</si>
  <si>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</si>
  <si>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</si>
  <si>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</si>
  <si>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</si>
  <si>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</si>
  <si>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</si>
  <si>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</si>
  <si>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</si>
  <si>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</si>
  <si>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</si>
  <si>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</si>
  <si>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</si>
  <si>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</si>
  <si>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</si>
  <si>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</si>
  <si>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</si>
  <si>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</si>
  <si>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</si>
  <si>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</si>
  <si>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</si>
  <si>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</si>
  <si>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</si>
  <si>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</si>
  <si>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</si>
  <si>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</si>
  <si>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</si>
  <si>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</si>
  <si>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</si>
  <si>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</si>
  <si>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</si>
  <si>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</si>
  <si>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</si>
  <si>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</si>
  <si>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</si>
  <si>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</si>
  <si>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</si>
  <si>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</si>
  <si>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</si>
  <si>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</si>
  <si>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</si>
  <si>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</si>
  <si>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</si>
  <si>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</si>
  <si>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</si>
  <si>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</si>
  <si>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</si>
  <si>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</si>
  <si>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</si>
  <si>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</si>
  <si>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</si>
  <si>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</si>
  <si>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</si>
  <si>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</si>
  <si>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</si>
  <si>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</si>
  <si>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</si>
  <si>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</si>
  <si>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</si>
  <si>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</si>
  <si>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</si>
  <si>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</si>
  <si>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</si>
  <si>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</si>
  <si>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</si>
  <si>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</si>
  <si>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</si>
  <si>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</si>
  <si>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</si>
  <si>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</si>
  <si>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</si>
  <si>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</si>
  <si>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</si>
  <si>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</si>
  <si>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</si>
  <si>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</si>
  <si>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</si>
  <si>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</si>
  <si>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</si>
  <si>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</si>
  <si>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</si>
  <si>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</si>
  <si>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</si>
  <si>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</si>
  <si>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</si>
  <si>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</si>
  <si>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</si>
  <si>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</si>
  <si>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</si>
  <si>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</si>
  <si>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</si>
  <si>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</si>
  <si>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</si>
  <si>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</si>
  <si>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</si>
  <si>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</si>
  <si>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</si>
  <si>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</si>
  <si>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</si>
  <si>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</si>
  <si>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</si>
  <si>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</si>
  <si>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</si>
  <si>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</si>
  <si>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</si>
  <si>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</si>
  <si>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</si>
  <si>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</si>
  <si>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</si>
  <si>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</si>
  <si>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</si>
  <si>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</si>
  <si>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</si>
  <si>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</si>
  <si>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</si>
  <si>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</si>
  <si>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</si>
  <si>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</si>
  <si>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</si>
  <si>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</si>
  <si>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</si>
  <si>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</si>
  <si>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</si>
  <si>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</si>
  <si>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</si>
  <si>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</si>
  <si>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</si>
  <si>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</si>
  <si>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</si>
  <si>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</si>
  <si>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</si>
  <si>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</si>
  <si>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</si>
  <si>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</si>
  <si>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</si>
  <si>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</si>
  <si>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</si>
  <si>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</si>
  <si>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</si>
  <si>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</si>
  <si>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</si>
  <si>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</si>
  <si>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</si>
  <si>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</si>
  <si>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</si>
  <si>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</si>
  <si>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</si>
  <si>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</si>
  <si>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</si>
  <si>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</si>
  <si>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</si>
  <si>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</si>
  <si>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</si>
  <si>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</si>
  <si>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</si>
  <si>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</si>
  <si>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</si>
  <si>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</si>
  <si>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</si>
  <si>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</si>
  <si>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</si>
  <si>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</si>
  <si>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</si>
  <si>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</si>
  <si>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</si>
  <si>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</si>
  <si>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</si>
  <si>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</si>
  <si>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</si>
  <si>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</si>
  <si>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</si>
  <si>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</si>
  <si>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</si>
  <si>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</si>
  <si>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</si>
  <si>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</si>
  <si>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</si>
  <si>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</si>
  <si>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</si>
  <si>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</si>
  <si>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</si>
  <si>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</si>
  <si>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</si>
  <si>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</si>
  <si>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</si>
  <si>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</si>
  <si>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</si>
  <si>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</si>
  <si>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</si>
  <si>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</si>
  <si>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</si>
  <si>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</si>
  <si>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</si>
  <si>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</si>
  <si>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</si>
  <si>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</si>
  <si>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</si>
  <si>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</si>
  <si>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</si>
  <si>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</si>
  <si>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</si>
  <si>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</si>
  <si>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</si>
  <si>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</si>
  <si>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</si>
  <si>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</si>
  <si>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</si>
  <si>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</si>
  <si>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</si>
  <si>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</si>
  <si>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</si>
  <si>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</si>
  <si>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</si>
  <si>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</si>
  <si>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</si>
  <si>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</si>
  <si>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</si>
  <si>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</si>
  <si>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</si>
  <si>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</si>
  <si>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</si>
  <si>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</si>
  <si>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</si>
  <si>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</si>
  <si>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</si>
  <si>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</si>
  <si>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</si>
  <si>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</si>
  <si>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</si>
  <si>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</si>
  <si>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</si>
  <si>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</si>
  <si>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</si>
  <si>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</si>
  <si>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</si>
  <si>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</si>
  <si>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</si>
  <si>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</si>
  <si>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</si>
  <si>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</si>
  <si>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</si>
  <si>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</si>
  <si>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</si>
  <si>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</si>
  <si>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</si>
  <si>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</si>
  <si>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</si>
  <si>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</si>
  <si>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</si>
  <si>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</si>
  <si>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</si>
  <si>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</si>
  <si>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</si>
  <si>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</si>
  <si>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</si>
  <si>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</si>
  <si>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</si>
  <si>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</si>
  <si>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</si>
  <si>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</si>
  <si>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</si>
  <si>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</si>
  <si>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</si>
  <si>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</si>
  <si>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</si>
  <si>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</si>
  <si>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</si>
  <si>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</si>
  <si>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</si>
  <si>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</si>
  <si>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</si>
  <si>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</si>
  <si>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</si>
  <si>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</si>
  <si>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</si>
  <si>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</si>
  <si>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</si>
  <si>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</si>
  <si>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</si>
  <si>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</si>
  <si>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</si>
  <si>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</si>
  <si>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</si>
  <si>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</si>
  <si>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</si>
  <si>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</si>
  <si>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</si>
  <si>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</si>
  <si>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</si>
  <si>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</si>
  <si>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</si>
  <si>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</si>
  <si>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</si>
  <si>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</si>
  <si>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</si>
  <si>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</si>
  <si>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</si>
  <si>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</si>
  <si>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</si>
  <si>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</si>
  <si>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</si>
  <si>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</si>
  <si>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</si>
  <si>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</si>
  <si>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</si>
  <si>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</si>
  <si>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</si>
  <si>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</si>
  <si>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</si>
  <si>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</si>
  <si>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</si>
  <si>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</si>
  <si>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</si>
  <si>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</si>
  <si>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</si>
  <si>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</si>
  <si>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</si>
  <si>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</si>
  <si>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</si>
  <si>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</si>
  <si>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</si>
  <si>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</si>
  <si>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</si>
  <si>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</si>
  <si>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</si>
  <si>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</si>
  <si>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</si>
  <si>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</si>
  <si>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</si>
  <si>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</si>
  <si>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</si>
  <si>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</si>
  <si>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</si>
  <si>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</si>
  <si>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</si>
  <si>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</si>
  <si>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</si>
  <si>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</si>
  <si>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</si>
  <si>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</si>
  <si>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</si>
  <si>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</si>
  <si>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</si>
  <si>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</si>
  <si>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</si>
  <si>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</si>
  <si>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</si>
  <si>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</si>
  <si>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</si>
  <si>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</si>
  <si>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</si>
  <si>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</si>
  <si>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</si>
  <si>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</si>
  <si>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</si>
  <si>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</si>
  <si>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</si>
  <si>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</si>
  <si>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</si>
  <si>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</si>
  <si>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</si>
  <si>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</si>
  <si>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</si>
  <si>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</si>
  <si>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</si>
  <si>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</si>
  <si>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</si>
  <si>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</si>
  <si>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</si>
  <si>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</si>
  <si>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</si>
  <si>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</si>
  <si>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</si>
  <si>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</si>
  <si>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</si>
  <si>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</si>
  <si>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</si>
  <si>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</si>
  <si>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</si>
  <si>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</si>
  <si>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</si>
  <si>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</si>
  <si>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</si>
  <si>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</si>
  <si>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</si>
  <si>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</si>
  <si>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</si>
  <si>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</si>
  <si>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</si>
  <si>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</si>
  <si>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</si>
  <si>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</si>
  <si>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</si>
  <si>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</si>
  <si>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</si>
  <si>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</si>
  <si>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</si>
  <si>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</si>
  <si>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</si>
  <si>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</si>
  <si>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</si>
  <si>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</si>
  <si>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</si>
  <si>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</si>
  <si>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</si>
  <si>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</si>
  <si>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</si>
  <si>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</si>
  <si>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</si>
  <si>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</si>
  <si>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</si>
  <si>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</si>
  <si>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</si>
  <si>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</si>
  <si>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</si>
  <si>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</si>
  <si>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</si>
  <si>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</si>
  <si>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</si>
  <si>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</si>
  <si>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</si>
  <si>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</si>
  <si>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</si>
  <si>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</si>
  <si>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</si>
  <si>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</si>
  <si>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</si>
  <si>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</si>
  <si>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</si>
  <si>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</si>
  <si>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</si>
  <si>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</si>
  <si>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</si>
  <si>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</si>
  <si>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</si>
  <si>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</si>
  <si>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</si>
  <si>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</si>
  <si>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</si>
  <si>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</si>
  <si>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</si>
  <si>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</si>
  <si>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</si>
  <si>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</si>
  <si>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</si>
  <si>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</si>
  <si>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</si>
  <si>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</si>
  <si>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</si>
  <si>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</si>
  <si>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</si>
  <si>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</si>
  <si>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</si>
  <si>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</si>
  <si>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</si>
  <si>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</si>
  <si>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</si>
  <si>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</si>
  <si>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</si>
  <si>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</si>
  <si>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</si>
  <si>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</si>
  <si>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</si>
  <si>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</si>
  <si>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</si>
  <si>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</si>
  <si>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</si>
  <si>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</si>
  <si>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</si>
  <si>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</si>
  <si>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</si>
  <si>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</si>
  <si>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</si>
  <si>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</si>
  <si>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</si>
  <si>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</si>
  <si>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</si>
  <si>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</si>
  <si>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</si>
  <si>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</si>
  <si>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</si>
  <si>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</si>
  <si>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</si>
  <si>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</si>
  <si>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</si>
  <si>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</si>
  <si>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</si>
  <si>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</si>
  <si>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</si>
  <si>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</si>
  <si>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</si>
  <si>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</si>
  <si>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</si>
  <si>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</si>
  <si>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</si>
  <si>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</si>
  <si>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</si>
  <si>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</si>
  <si>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</si>
  <si>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</si>
  <si>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</si>
  <si>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</si>
  <si>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</si>
  <si>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</si>
  <si>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</si>
  <si>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</si>
  <si>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</si>
  <si>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</si>
  <si>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</si>
  <si>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</si>
  <si>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</si>
  <si>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</si>
  <si>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</si>
  <si>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</si>
  <si>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</si>
  <si>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</si>
  <si>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</si>
  <si>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</si>
  <si>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</si>
  <si>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</si>
  <si>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</si>
  <si>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</si>
  <si>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</si>
  <si>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</si>
  <si>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</si>
  <si>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</si>
  <si>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</si>
  <si>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</si>
  <si>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</si>
  <si>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</si>
  <si>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</si>
  <si>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</si>
  <si>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</si>
  <si>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</si>
  <si>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</si>
  <si>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</si>
  <si>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</si>
  <si>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</si>
  <si>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</si>
  <si>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</si>
  <si>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</si>
  <si>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</si>
  <si>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</si>
  <si>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</si>
  <si>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</si>
  <si>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</si>
  <si>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</si>
  <si>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</si>
  <si>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</si>
  <si>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</si>
  <si>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</si>
  <si>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</si>
  <si>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</si>
  <si>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</si>
  <si>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</si>
  <si>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</si>
  <si>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</si>
  <si>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</si>
  <si>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</si>
  <si>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</si>
  <si>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</si>
  <si>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</si>
  <si>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</si>
  <si>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</si>
  <si>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</si>
  <si>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</si>
  <si>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</si>
  <si>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</si>
  <si>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</si>
  <si>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</si>
  <si>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</si>
  <si>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</si>
  <si>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</si>
  <si>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</si>
  <si>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</si>
  <si>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</si>
  <si>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</si>
  <si>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</si>
  <si>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</si>
  <si>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</si>
  <si>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</si>
  <si>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</si>
  <si>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</si>
  <si>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</si>
  <si>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</si>
  <si>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</si>
  <si>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</si>
  <si>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</si>
  <si>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</si>
  <si>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</si>
  <si>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</si>
  <si>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</si>
  <si>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</si>
  <si>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</si>
  <si>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</si>
  <si>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</si>
  <si>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</si>
  <si>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</si>
  <si>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</si>
  <si>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</si>
  <si>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</si>
  <si>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</si>
  <si>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</si>
  <si>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</si>
  <si>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</si>
  <si>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</si>
  <si>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</si>
  <si>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</si>
  <si>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</si>
  <si>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</si>
  <si>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</si>
  <si>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</si>
  <si>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</si>
  <si>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</si>
  <si>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</si>
  <si>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</si>
  <si>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</si>
  <si>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</si>
  <si>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</si>
  <si>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</si>
  <si>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</si>
  <si>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</si>
  <si>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</si>
  <si>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</si>
  <si>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</si>
  <si>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</si>
  <si>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</si>
  <si>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</si>
  <si>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</si>
  <si>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</si>
  <si>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</si>
  <si>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</si>
  <si>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</si>
  <si>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</si>
  <si>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</si>
  <si>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</si>
  <si>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</si>
  <si>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</si>
  <si>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</si>
  <si>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</si>
  <si>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</si>
  <si>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</si>
  <si>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</si>
  <si>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</si>
  <si>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</si>
  <si>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</si>
  <si>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</si>
  <si>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</si>
  <si>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</si>
  <si>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</si>
  <si>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</si>
  <si>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</si>
  <si>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</si>
  <si>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</si>
  <si>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</si>
  <si>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</si>
  <si>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</si>
  <si>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</si>
  <si>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</si>
  <si>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</si>
  <si>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</si>
  <si>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</si>
  <si>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</si>
  <si>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</si>
  <si>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</si>
  <si>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</si>
  <si>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</si>
  <si>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</si>
  <si>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</si>
  <si>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</si>
  <si>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</si>
  <si>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</si>
  <si>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</si>
  <si>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</si>
  <si>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</si>
  <si>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</si>
  <si>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</si>
  <si>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</si>
  <si>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</si>
  <si>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</si>
  <si>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</si>
  <si>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</si>
  <si>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</si>
  <si>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</si>
  <si>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</si>
  <si>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</si>
  <si>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</si>
  <si>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</si>
  <si>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</si>
  <si>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</si>
  <si>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</si>
  <si>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</si>
  <si>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</si>
  <si>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</si>
  <si>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</si>
  <si>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</si>
  <si>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</si>
  <si>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</si>
  <si>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</si>
  <si>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</si>
  <si>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</si>
  <si>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</si>
  <si>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</si>
  <si>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</si>
  <si>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</si>
  <si>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</si>
  <si>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</si>
  <si>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</si>
  <si>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</si>
  <si>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</si>
  <si>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</si>
  <si>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</si>
  <si>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</si>
  <si>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</si>
  <si>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</si>
  <si>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</si>
  <si>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</si>
  <si>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</si>
  <si>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</si>
  <si>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</si>
  <si>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</si>
  <si>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</si>
  <si>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</si>
  <si>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</si>
  <si>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</si>
  <si>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</si>
  <si>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</si>
  <si>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</si>
  <si>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</si>
  <si>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</si>
  <si>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</si>
  <si>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</si>
  <si>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</si>
  <si>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</si>
  <si>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</si>
  <si>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</si>
  <si>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</si>
  <si>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</si>
  <si>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</si>
  <si>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</si>
  <si>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</si>
  <si>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</si>
  <si>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</si>
  <si>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</si>
  <si>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</si>
  <si>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</si>
  <si>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</si>
  <si>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</si>
  <si>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</si>
  <si>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</si>
  <si>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</si>
  <si>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</si>
  <si>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</si>
  <si>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</si>
  <si>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</si>
  <si>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</si>
  <si>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</si>
  <si>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</si>
  <si>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</si>
  <si>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</si>
  <si>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</si>
  <si>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</si>
  <si>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</si>
  <si>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</si>
  <si>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</si>
  <si>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</si>
  <si>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</si>
  <si>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</si>
  <si>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</si>
  <si>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</si>
  <si>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</si>
  <si>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</si>
  <si>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</si>
  <si>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</si>
  <si>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</si>
  <si>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</si>
  <si>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</si>
  <si>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</si>
  <si>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</si>
  <si>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</si>
  <si>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</si>
  <si>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</si>
  <si>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</si>
  <si>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</si>
  <si>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</si>
  <si>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</si>
  <si>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</si>
  <si>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</si>
  <si>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</si>
  <si>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</si>
  <si>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</si>
  <si>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</si>
  <si>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</si>
  <si>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</si>
  <si>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</si>
  <si>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</si>
  <si>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</si>
  <si>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</si>
  <si>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</si>
  <si>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</si>
  <si>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</si>
  <si>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</si>
  <si>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</si>
  <si>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</si>
  <si>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</si>
  <si>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</si>
  <si>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</si>
  <si>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</si>
  <si>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</si>
  <si>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</si>
  <si>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</si>
  <si>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</si>
  <si>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</si>
  <si>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</si>
  <si>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</si>
  <si>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</si>
  <si>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</si>
  <si>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</si>
  <si>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</si>
  <si>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</si>
  <si>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</si>
  <si>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</si>
  <si>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</si>
  <si>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</si>
  <si>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</si>
  <si>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</si>
  <si>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</si>
  <si>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</si>
  <si>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</si>
  <si>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</si>
  <si>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</si>
  <si>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</si>
  <si>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</si>
  <si>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</si>
  <si>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</si>
  <si>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</si>
  <si>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</si>
  <si>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</si>
  <si>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</si>
  <si>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</si>
  <si>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</si>
  <si>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</si>
  <si>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</si>
  <si>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</si>
  <si>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</si>
  <si>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</si>
  <si>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</si>
  <si>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</si>
  <si>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</si>
  <si>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</si>
  <si>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</si>
  <si>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</si>
  <si>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</si>
  <si>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</si>
  <si>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</si>
  <si>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</si>
  <si>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</si>
  <si>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</si>
  <si>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</si>
  <si>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</si>
  <si>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</si>
  <si>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</si>
  <si>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</si>
  <si>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</si>
  <si>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</si>
  <si>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</si>
  <si>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</si>
  <si>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</si>
  <si>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</si>
  <si>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</si>
  <si>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</si>
  <si>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</si>
  <si>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</si>
  <si>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</si>
  <si>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</si>
  <si>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</si>
  <si>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</si>
  <si>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</si>
  <si>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</si>
  <si>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</si>
  <si>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</si>
  <si>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</si>
  <si>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</si>
  <si>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</si>
  <si>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</si>
  <si>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</si>
  <si>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</si>
  <si>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</si>
  <si>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</si>
  <si>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</si>
  <si>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</si>
  <si>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</si>
  <si>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</si>
  <si>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</si>
  <si>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</si>
  <si>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</si>
  <si>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</si>
  <si>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</si>
  <si>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</si>
  <si>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</si>
  <si>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</si>
  <si>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</si>
  <si>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</si>
  <si>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</si>
  <si>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</si>
  <si>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</si>
  <si>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</si>
  <si>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</si>
  <si>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</si>
  <si>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</si>
  <si>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</si>
  <si>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</si>
  <si>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</si>
  <si>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</si>
  <si>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</si>
  <si>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</si>
  <si>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</si>
  <si>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</si>
  <si>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</si>
  <si>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</si>
  <si>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</si>
  <si>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</si>
  <si>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</si>
  <si>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</si>
  <si>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</si>
  <si>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</si>
  <si>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</si>
  <si>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</si>
  <si>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</si>
  <si>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</si>
  <si>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</si>
  <si>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</si>
  <si>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</si>
  <si>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</si>
  <si>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</si>
  <si>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</si>
  <si>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</si>
  <si>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</si>
  <si>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</si>
  <si>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</si>
  <si>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</si>
  <si>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</si>
  <si>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</si>
  <si>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</si>
  <si>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</si>
  <si>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</si>
  <si>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</si>
  <si>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</si>
  <si>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</si>
  <si>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</si>
  <si>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</si>
  <si>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</si>
  <si>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</si>
  <si>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</si>
  <si>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</si>
  <si>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</si>
  <si>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</si>
  <si>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</si>
  <si>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</si>
  <si>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</si>
  <si>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</si>
  <si>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</si>
  <si>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</si>
  <si>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</si>
  <si>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</si>
  <si>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</si>
  <si>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</si>
  <si>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</si>
  <si>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</si>
  <si>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</si>
  <si>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</si>
  <si>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</si>
  <si>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</si>
  <si>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</si>
  <si>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</si>
  <si>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</si>
  <si>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</si>
  <si>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</si>
  <si>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</si>
  <si>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</si>
  <si>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</si>
  <si>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</si>
  <si>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</si>
  <si>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</si>
  <si>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</si>
  <si>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</si>
  <si>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</si>
  <si>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</si>
  <si>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</si>
  <si>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</si>
  <si>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</si>
  <si>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</si>
  <si>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</si>
  <si>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</si>
  <si>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</si>
  <si>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</si>
  <si>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</si>
  <si>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</si>
  <si>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</si>
  <si>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</si>
  <si>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</si>
  <si>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</si>
  <si>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</si>
  <si>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</si>
  <si>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</si>
  <si>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</si>
  <si>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</si>
  <si>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</si>
  <si>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</si>
  <si>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</si>
  <si>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</si>
  <si>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</si>
  <si>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</si>
  <si>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</si>
  <si>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</si>
  <si>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</si>
  <si>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</si>
  <si>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</si>
  <si>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</si>
  <si>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</si>
  <si>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</si>
  <si>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</si>
  <si>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</si>
  <si>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</si>
  <si>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</si>
  <si>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</si>
  <si>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</si>
  <si>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</si>
  <si>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</si>
  <si>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</si>
  <si>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</si>
  <si>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</si>
  <si>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</si>
  <si>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</si>
  <si>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</si>
  <si>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</si>
  <si>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</si>
  <si>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</si>
  <si>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</si>
  <si>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</si>
  <si>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</si>
  <si>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</si>
  <si>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</si>
  <si>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</si>
  <si>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</si>
  <si>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</si>
  <si>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</si>
  <si>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</si>
  <si>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</si>
  <si>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</si>
  <si>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</si>
  <si>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</si>
  <si>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</si>
  <si>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</si>
  <si>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</si>
  <si>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</si>
  <si>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</si>
  <si>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</si>
  <si>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</si>
  <si>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</si>
  <si>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</si>
  <si>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</si>
  <si>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</si>
  <si>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</si>
  <si>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</si>
  <si>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</si>
  <si>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</si>
  <si>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</si>
  <si>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</si>
  <si>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</si>
  <si>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</si>
  <si>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</si>
  <si>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</si>
  <si>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</si>
  <si>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</si>
  <si>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</si>
  <si>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</si>
  <si>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</si>
  <si>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</si>
  <si>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</si>
  <si>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</si>
  <si>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</si>
  <si>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</si>
  <si>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</si>
  <si>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</si>
  <si>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</si>
  <si>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</si>
  <si>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</si>
  <si>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</si>
  <si>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</si>
  <si>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</si>
  <si>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</si>
  <si>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</si>
  <si>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</si>
  <si>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</si>
  <si>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</si>
  <si>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</si>
  <si>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</si>
  <si>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</si>
  <si>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</si>
  <si>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</si>
  <si>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</si>
  <si>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</si>
  <si>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</si>
  <si>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</si>
  <si>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</si>
  <si>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</si>
  <si>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</si>
  <si>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</si>
  <si>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</si>
  <si>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</si>
  <si>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</si>
  <si>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</si>
  <si>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</si>
  <si>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</si>
  <si>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</si>
  <si>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</si>
  <si>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</si>
  <si>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</si>
  <si>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</si>
  <si>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</si>
  <si>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</si>
  <si>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</si>
  <si>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</si>
  <si>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</si>
  <si>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</si>
  <si>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</si>
  <si>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</si>
  <si>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</si>
  <si>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</si>
  <si>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</si>
  <si>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</si>
  <si>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</si>
  <si>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</si>
  <si>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</si>
  <si>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</si>
  <si>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</si>
  <si>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</si>
  <si>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</si>
  <si>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</si>
  <si>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</si>
  <si>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</si>
  <si>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</si>
  <si>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</si>
  <si>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</si>
  <si>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</si>
  <si>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</si>
  <si>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</si>
  <si>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</si>
  <si>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</si>
  <si>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</si>
  <si>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</si>
  <si>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</si>
  <si>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</si>
  <si>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</si>
  <si>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</si>
  <si>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</si>
  <si>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</si>
  <si>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</si>
  <si>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</si>
  <si>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</si>
  <si>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</si>
  <si>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</si>
  <si>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</si>
  <si>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</si>
  <si>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</si>
  <si>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</si>
  <si>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</si>
  <si>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</si>
  <si>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</si>
  <si>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</si>
  <si>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</si>
  <si>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</si>
  <si>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</si>
  <si>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</si>
  <si>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</si>
  <si>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</si>
  <si>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</si>
  <si>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</si>
  <si>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</si>
  <si>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</si>
  <si>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</si>
  <si>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</si>
  <si>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</si>
  <si>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</si>
  <si>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</si>
  <si>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</si>
  <si>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</si>
  <si>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</si>
  <si>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</si>
  <si>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</si>
  <si>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</si>
  <si>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</si>
  <si>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</si>
  <si>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</si>
  <si>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</si>
  <si>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</si>
  <si>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</si>
  <si>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</si>
  <si>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</si>
  <si>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</si>
  <si>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</si>
  <si>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</si>
  <si>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</si>
  <si>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</si>
  <si>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</si>
  <si>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</si>
  <si>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</si>
  <si>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</si>
  <si>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</si>
  <si>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</si>
  <si>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</si>
  <si>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</si>
  <si>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</si>
  <si>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</si>
  <si>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</si>
  <si>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</si>
  <si>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</si>
  <si>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</si>
  <si>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</si>
  <si>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</si>
  <si>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</si>
  <si>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</si>
  <si>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</si>
  <si>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</si>
  <si>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</si>
  <si>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</si>
  <si>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</si>
  <si>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</si>
  <si>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</si>
  <si>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</si>
  <si>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</si>
  <si>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</si>
  <si>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</si>
  <si>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</si>
  <si>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</si>
  <si>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</si>
  <si>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</si>
  <si>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</si>
  <si>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</si>
  <si>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</si>
  <si>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</si>
  <si>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</si>
  <si>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</si>
  <si>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</si>
  <si>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</si>
  <si>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</si>
  <si>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</si>
  <si>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</si>
  <si>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</si>
  <si>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</si>
  <si>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</si>
  <si>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</si>
  <si>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</si>
  <si>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</si>
  <si>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</si>
  <si>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</si>
  <si>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</si>
  <si>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</si>
  <si>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</si>
  <si>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</si>
  <si>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</si>
  <si>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</si>
  <si>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</si>
  <si>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</si>
  <si>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</si>
  <si>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</si>
  <si>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</si>
  <si>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</si>
  <si>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</si>
  <si>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</si>
  <si>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</si>
  <si>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</si>
  <si>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</si>
  <si>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</si>
  <si>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</si>
  <si>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</si>
  <si>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</si>
  <si>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</si>
  <si>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</si>
  <si>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</si>
  <si>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</si>
  <si>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</si>
  <si>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</si>
  <si>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</si>
  <si>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</si>
  <si>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</si>
  <si>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</si>
  <si>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</si>
  <si>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</si>
  <si>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</si>
  <si>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</si>
  <si>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</si>
  <si>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</si>
  <si>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</si>
  <si>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</si>
  <si>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</si>
  <si>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</si>
  <si>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</si>
  <si>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</si>
  <si>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</si>
  <si>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</si>
  <si>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</si>
  <si>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</si>
  <si>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</si>
  <si>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</si>
  <si>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</si>
  <si>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</si>
  <si>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</si>
  <si>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</si>
  <si>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</si>
  <si>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</si>
  <si>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</si>
  <si>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</si>
  <si>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</si>
  <si>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</si>
  <si>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</si>
  <si>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</si>
  <si>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</si>
  <si>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</si>
  <si>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</si>
  <si>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</si>
  <si>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</si>
  <si>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</si>
  <si>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</si>
  <si>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</si>
  <si>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</si>
  <si>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</si>
  <si>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</si>
  <si>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</si>
  <si>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</si>
  <si>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</si>
  <si>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</si>
  <si>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</si>
  <si>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</si>
  <si>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</si>
  <si>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</si>
  <si>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</si>
  <si>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</si>
  <si>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</si>
  <si>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</si>
  <si>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</si>
  <si>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</si>
  <si>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</si>
  <si>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</si>
  <si>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</si>
  <si>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</si>
  <si>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</si>
  <si>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</si>
  <si>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</si>
  <si>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</si>
  <si>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</si>
  <si>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</si>
  <si>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</si>
  <si>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</si>
  <si>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</si>
  <si>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</si>
  <si>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</si>
  <si>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</si>
  <si>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</si>
  <si>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</si>
  <si>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</si>
  <si>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</si>
  <si>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</si>
  <si>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</si>
  <si>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</si>
  <si>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</si>
  <si>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</si>
  <si>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</si>
  <si>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</si>
  <si>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</si>
  <si>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</si>
  <si>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</si>
  <si>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</si>
  <si>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</si>
  <si>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</si>
  <si>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</si>
  <si>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</si>
  <si>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</si>
  <si>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</si>
  <si>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</si>
  <si>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</si>
  <si>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</si>
  <si>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</si>
  <si>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</si>
  <si>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</si>
  <si>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</si>
  <si>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</si>
  <si>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</si>
  <si>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</si>
  <si>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</si>
  <si>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</si>
  <si>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</si>
  <si>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</si>
  <si>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</si>
  <si>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</si>
  <si>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</si>
  <si>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</si>
  <si>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</si>
  <si>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</si>
  <si>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</si>
  <si>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</si>
  <si>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</si>
  <si>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</si>
  <si>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</si>
  <si>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</si>
  <si>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</si>
  <si>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</si>
  <si>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</si>
  <si>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</si>
  <si>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</si>
  <si>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</si>
  <si>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</si>
  <si>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</si>
  <si>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</si>
  <si>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</si>
  <si>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</si>
  <si>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</si>
  <si>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</si>
  <si>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</si>
  <si>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</si>
  <si>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</si>
  <si>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</si>
  <si>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</si>
  <si>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</si>
  <si>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</si>
  <si>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</si>
  <si>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</si>
  <si>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</si>
  <si>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</si>
  <si>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</si>
  <si>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</si>
  <si>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</si>
  <si>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</si>
  <si>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</si>
  <si>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</si>
  <si>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</si>
  <si>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</si>
  <si>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</si>
  <si>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</si>
  <si>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</si>
  <si>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</si>
  <si>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</si>
  <si>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</si>
  <si>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</si>
  <si>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</si>
  <si>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</si>
  <si>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</si>
  <si>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</si>
  <si>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</si>
  <si>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</si>
  <si>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</si>
  <si>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</si>
  <si>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</si>
  <si>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</si>
  <si>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</si>
  <si>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</si>
  <si>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</si>
  <si>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</si>
  <si>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</si>
  <si>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</si>
  <si>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</si>
  <si>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</si>
  <si>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</si>
  <si>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</si>
  <si>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</si>
  <si>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</si>
  <si>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</si>
  <si>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</si>
  <si>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</si>
  <si>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</si>
  <si>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</si>
  <si>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</si>
  <si>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</si>
  <si>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</si>
  <si>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</si>
  <si>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</si>
  <si>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</si>
  <si>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</si>
  <si>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</si>
  <si>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</si>
  <si>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</si>
  <si>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</si>
  <si>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</si>
  <si>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</si>
  <si>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</si>
  <si>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</si>
  <si>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</si>
  <si>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</si>
  <si>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</si>
  <si>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</si>
  <si>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</si>
  <si>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</si>
  <si>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</si>
  <si>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</si>
  <si>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</si>
  <si>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</si>
  <si>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</si>
  <si>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</si>
  <si>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</si>
  <si>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</si>
  <si>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</si>
  <si>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</si>
  <si>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</si>
  <si>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</si>
  <si>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</si>
  <si>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</si>
  <si>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</si>
  <si>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</si>
  <si>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</si>
  <si>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</si>
  <si>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</si>
  <si>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</si>
  <si>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</si>
  <si>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</si>
  <si>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</si>
  <si>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</si>
  <si>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</si>
  <si>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</si>
  <si>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</si>
  <si>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</si>
  <si>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</si>
  <si>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</si>
  <si>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</si>
  <si>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</si>
  <si>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</si>
  <si>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</si>
  <si>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</si>
  <si>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</si>
  <si>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</si>
  <si>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</si>
  <si>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</si>
  <si>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</si>
  <si>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</si>
  <si>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</si>
  <si>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</si>
  <si>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</si>
  <si>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</si>
  <si>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</si>
  <si>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</si>
  <si>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</si>
  <si>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</si>
  <si>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</si>
  <si>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</si>
  <si>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</si>
  <si>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</si>
  <si>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</si>
  <si>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</si>
  <si>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</si>
  <si>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</si>
  <si>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</si>
  <si>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</si>
  <si>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</si>
  <si>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</si>
  <si>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</si>
  <si>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</si>
  <si>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</si>
  <si>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</si>
  <si>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</si>
  <si>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</si>
  <si>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</si>
  <si>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</si>
  <si>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</si>
  <si>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</si>
  <si>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</si>
  <si>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</si>
  <si>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</si>
  <si>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</si>
  <si>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</si>
  <si>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</si>
  <si>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</si>
  <si>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</si>
  <si>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</si>
  <si>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</si>
  <si>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</si>
  <si>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</si>
  <si>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</si>
  <si>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</si>
  <si>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</si>
  <si>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</si>
  <si>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</si>
  <si>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</si>
  <si>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</si>
  <si>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</si>
  <si>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</si>
  <si>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</si>
  <si>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</si>
  <si>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</si>
  <si>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</si>
  <si>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</si>
  <si>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</si>
  <si>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</si>
  <si>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</si>
  <si>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</si>
  <si>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</si>
  <si>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</si>
  <si>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</si>
  <si>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</si>
  <si>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</si>
  <si>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</si>
  <si>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</si>
  <si>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</si>
  <si>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</si>
  <si>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</si>
  <si>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</si>
  <si>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</si>
  <si>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</si>
  <si>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</si>
  <si>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</si>
  <si>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</si>
  <si>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</si>
  <si>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</si>
  <si>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</si>
  <si>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</si>
  <si>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</si>
  <si>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</si>
  <si>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</si>
  <si>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</si>
  <si>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</si>
  <si>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</si>
  <si>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</si>
  <si>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</si>
  <si>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</si>
  <si>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</si>
  <si>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</si>
  <si>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</si>
  <si>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</si>
  <si>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</si>
  <si>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</si>
  <si>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</si>
  <si>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</si>
  <si>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</si>
  <si>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</si>
  <si>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</si>
  <si>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</si>
  <si>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</si>
  <si>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</si>
  <si>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</si>
  <si>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</si>
  <si>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</si>
  <si>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</si>
  <si>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</si>
  <si>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</si>
  <si>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</si>
  <si>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</si>
  <si>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</si>
  <si>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</si>
  <si>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</si>
  <si>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</si>
  <si>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</si>
  <si>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</si>
  <si>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</si>
  <si>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</si>
  <si>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</si>
  <si>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</si>
  <si>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</si>
  <si>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</si>
  <si>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</si>
  <si>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</si>
  <si>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</si>
  <si>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</si>
  <si>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</si>
  <si>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</si>
  <si>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</si>
  <si>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</si>
  <si>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</si>
  <si>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</si>
  <si>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</si>
  <si>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</si>
  <si>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</si>
  <si>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</si>
  <si>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</si>
  <si>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</si>
  <si>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</si>
  <si>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</si>
  <si>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</si>
  <si>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</si>
  <si>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</si>
  <si>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</si>
  <si>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</si>
  <si>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</si>
  <si>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</si>
  <si>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</si>
  <si>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</si>
  <si>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</si>
  <si>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</si>
  <si>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</si>
  <si>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</si>
  <si>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</si>
  <si>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</si>
  <si>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</si>
  <si>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</si>
  <si>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</si>
  <si>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</si>
  <si>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</si>
  <si>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</si>
  <si>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</si>
  <si>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</si>
  <si>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</si>
  <si>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</si>
  <si>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</si>
  <si>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</si>
  <si>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</si>
  <si>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</si>
  <si>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</si>
  <si>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</si>
  <si>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</si>
  <si>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</si>
  <si>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</si>
  <si>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</si>
  <si>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</si>
  <si>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</si>
  <si>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</si>
  <si>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</si>
  <si>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</si>
  <si>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</si>
  <si>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</si>
  <si>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</si>
  <si>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</si>
  <si>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</si>
  <si>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</si>
  <si>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</si>
  <si>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</si>
  <si>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</si>
  <si>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</si>
  <si>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</si>
  <si>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</si>
  <si>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</si>
  <si>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</si>
  <si>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</si>
  <si>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</si>
  <si>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</si>
  <si>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</si>
  <si>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</si>
  <si>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</si>
  <si>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</si>
  <si>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</si>
  <si>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</si>
  <si>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</si>
  <si>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</si>
  <si>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</si>
  <si>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</si>
  <si>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</si>
  <si>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</si>
  <si>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</si>
  <si>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</si>
  <si>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</si>
  <si>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</si>
  <si>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</si>
  <si>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</si>
  <si>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</si>
  <si>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</si>
  <si>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</si>
  <si>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</si>
  <si>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</si>
  <si>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</si>
  <si>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</si>
  <si>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</si>
  <si>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</si>
  <si>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</si>
  <si>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</si>
  <si>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</si>
  <si>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</si>
  <si>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</si>
  <si>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</si>
  <si>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</si>
  <si>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</si>
  <si>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</si>
  <si>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</si>
  <si>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</si>
  <si>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</si>
  <si>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</si>
  <si>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</si>
  <si>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</si>
  <si>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</si>
  <si>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</si>
  <si>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</si>
  <si>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</si>
  <si>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</si>
  <si>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</si>
  <si>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</si>
  <si>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</si>
  <si>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</si>
  <si>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</si>
  <si>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</si>
  <si>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</si>
  <si>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</si>
  <si>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</si>
  <si>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</si>
  <si>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</si>
  <si>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</si>
  <si>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</si>
  <si>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</si>
  <si>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</si>
  <si>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</si>
  <si>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</si>
  <si>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</si>
  <si>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</si>
  <si>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</si>
  <si>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</si>
  <si>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</si>
  <si>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</si>
  <si>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</si>
  <si>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</si>
  <si>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</si>
  <si>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</si>
  <si>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</si>
  <si>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</si>
  <si>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</si>
  <si>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</si>
  <si>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</si>
  <si>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</si>
  <si>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</si>
  <si>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</si>
  <si>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</si>
  <si>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</si>
  <si>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</si>
  <si>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</si>
  <si>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</si>
  <si>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</si>
  <si>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</si>
  <si>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</si>
  <si>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</si>
  <si>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</si>
  <si>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</si>
  <si>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</si>
  <si>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</si>
  <si>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</si>
  <si>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</si>
  <si>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</si>
  <si>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</si>
  <si>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</si>
  <si>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</si>
  <si>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</si>
  <si>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</si>
  <si>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</si>
  <si>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</si>
  <si>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</si>
  <si>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</si>
  <si>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</si>
  <si>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</si>
  <si>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</si>
  <si>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</si>
  <si>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</si>
  <si>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</si>
  <si>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</si>
  <si>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</si>
  <si>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</si>
  <si>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</si>
  <si>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</si>
  <si>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</si>
  <si>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</si>
  <si>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</si>
  <si>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</si>
  <si>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</si>
  <si>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</si>
  <si>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</si>
  <si>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</si>
  <si>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</si>
  <si>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</si>
  <si>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</si>
  <si>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</si>
  <si>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</si>
  <si>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</si>
  <si>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</si>
  <si>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</si>
  <si>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</si>
  <si>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</si>
  <si>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</si>
  <si>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</si>
  <si>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</si>
  <si>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</si>
  <si>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</si>
  <si>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</si>
  <si>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</si>
  <si>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</si>
  <si>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</si>
  <si>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</si>
  <si>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</si>
  <si>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</si>
  <si>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</si>
  <si>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</si>
  <si>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</si>
  <si>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</si>
  <si>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</si>
  <si>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</si>
  <si>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</si>
  <si>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</si>
  <si>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</si>
  <si>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</si>
  <si>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</si>
  <si>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</si>
  <si>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</si>
  <si>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</si>
  <si>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</si>
  <si>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</si>
  <si>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</si>
  <si>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</si>
  <si>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</si>
  <si>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</si>
  <si>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</si>
  <si>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</si>
  <si>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</si>
  <si>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</si>
  <si>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</si>
  <si>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</si>
  <si>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</si>
  <si>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</si>
  <si>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</si>
  <si>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</si>
  <si>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</si>
  <si>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</si>
  <si>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</si>
  <si>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</si>
  <si>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</si>
  <si>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</si>
  <si>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</si>
  <si>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</si>
  <si>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</si>
  <si>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</si>
  <si>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</si>
  <si>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</si>
  <si>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</si>
  <si>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</si>
  <si>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</si>
  <si>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</si>
  <si>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</si>
  <si>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</si>
  <si>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</si>
  <si>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</si>
  <si>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</si>
  <si>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</si>
  <si>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</si>
  <si>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</si>
  <si>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</si>
  <si>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</si>
  <si>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</si>
  <si>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</si>
  <si>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</si>
  <si>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</si>
  <si>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</si>
  <si>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</si>
  <si>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</si>
  <si>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</si>
  <si>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</si>
  <si>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</si>
  <si>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</si>
  <si>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</si>
  <si>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</si>
  <si>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</si>
  <si>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</si>
  <si>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</si>
  <si>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</si>
  <si>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</si>
  <si>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</si>
  <si>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</si>
  <si>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</si>
  <si>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</si>
  <si>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</si>
  <si>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</si>
  <si>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</si>
  <si>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</si>
  <si>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</si>
  <si>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</si>
  <si>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</si>
  <si>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</si>
  <si>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</si>
  <si>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</si>
  <si>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</si>
  <si>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</si>
  <si>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</si>
  <si>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</si>
  <si>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</si>
  <si>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</si>
  <si>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</si>
  <si>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</si>
  <si>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</si>
  <si>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</si>
  <si>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</si>
  <si>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</si>
  <si>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</si>
  <si>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</si>
  <si>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</si>
  <si>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</si>
  <si>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</si>
  <si>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</si>
  <si>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</si>
  <si>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</si>
  <si>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</si>
  <si>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</si>
  <si>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</si>
  <si>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</si>
  <si>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</si>
  <si>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</si>
  <si>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</si>
  <si>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</si>
  <si>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</si>
  <si>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</si>
  <si>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</si>
  <si>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</si>
  <si>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</si>
  <si>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</si>
  <si>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</si>
  <si>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</si>
  <si>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</si>
  <si>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</si>
  <si>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</si>
  <si>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</si>
  <si>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</si>
  <si>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</si>
  <si>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</si>
  <si>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</si>
  <si>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</si>
  <si>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</si>
  <si>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</si>
  <si>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</si>
  <si>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</si>
  <si>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</si>
  <si>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</si>
  <si>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</si>
  <si>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</si>
  <si>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</si>
  <si>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</si>
  <si>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</si>
  <si>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</si>
  <si>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</si>
  <si>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</si>
  <si>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</si>
  <si>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</si>
  <si>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</si>
  <si>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</si>
  <si>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</si>
  <si>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</si>
  <si>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</si>
  <si>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</si>
  <si>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</si>
  <si>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</si>
  <si>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</si>
  <si>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</si>
  <si>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</si>
  <si>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</si>
  <si>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</si>
  <si>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</si>
  <si>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</si>
  <si>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</si>
  <si>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</si>
  <si>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</si>
  <si>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</si>
  <si>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</si>
  <si>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</si>
  <si>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</si>
  <si>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</si>
  <si>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</si>
  <si>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</si>
  <si>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</si>
  <si>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</si>
  <si>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</si>
  <si>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</si>
  <si>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</si>
  <si>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</si>
  <si>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</si>
  <si>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</si>
  <si>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</si>
  <si>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</si>
  <si>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</si>
  <si>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</si>
  <si>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</si>
  <si>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</si>
  <si>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</si>
  <si>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</si>
  <si>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</si>
  <si>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</si>
  <si>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</si>
  <si>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</si>
  <si>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</si>
  <si>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</si>
  <si>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</si>
  <si>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</si>
  <si>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</si>
  <si>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</si>
  <si>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</si>
  <si>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</si>
  <si>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</si>
  <si>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</si>
  <si>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</si>
  <si>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</si>
  <si>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</si>
  <si>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</si>
  <si>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</si>
  <si>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</si>
  <si>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</si>
  <si>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</si>
  <si>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</si>
  <si>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</si>
  <si>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</si>
  <si>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</si>
  <si>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</si>
  <si>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</si>
  <si>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</si>
  <si>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</si>
  <si>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</si>
  <si>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</si>
  <si>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</si>
  <si>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</si>
  <si>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</si>
  <si>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</si>
  <si>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</si>
  <si>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</si>
  <si>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</si>
  <si>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</si>
  <si>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</si>
  <si>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</si>
  <si>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</si>
  <si>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</si>
  <si>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</si>
  <si>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</si>
  <si>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</si>
  <si>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</si>
  <si>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</si>
  <si>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</si>
  <si>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</si>
  <si>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</si>
  <si>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</si>
  <si>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</si>
  <si>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</si>
  <si>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</si>
  <si>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</si>
  <si>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</si>
  <si>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</si>
  <si>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</si>
  <si>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</si>
  <si>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</si>
  <si>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</si>
  <si>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</si>
  <si>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</si>
  <si>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</si>
  <si>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</si>
  <si>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</si>
  <si>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</si>
  <si>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</si>
  <si>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</si>
  <si>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</si>
  <si>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</si>
  <si>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</si>
  <si>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</si>
  <si>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</si>
  <si>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</si>
  <si>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</si>
  <si>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</si>
  <si>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</si>
  <si>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</si>
  <si>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</si>
  <si>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</si>
  <si>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</si>
  <si>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</si>
  <si>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</si>
  <si>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</si>
  <si>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</si>
  <si>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</si>
  <si>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</si>
  <si>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</si>
  <si>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</si>
  <si>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</si>
  <si>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</si>
  <si>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</si>
  <si>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</si>
  <si>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</si>
  <si>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</si>
  <si>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</si>
  <si>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</si>
  <si>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</si>
  <si>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</si>
  <si>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</si>
  <si>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</si>
  <si>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</si>
  <si>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</si>
  <si>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</si>
  <si>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</si>
  <si>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</si>
  <si>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</si>
  <si>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</si>
  <si>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</si>
  <si>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</si>
  <si>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</si>
  <si>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</si>
  <si>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</si>
  <si>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</si>
  <si>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</si>
  <si>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</si>
  <si>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</si>
  <si>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</si>
  <si>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</si>
  <si>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</si>
  <si>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</si>
  <si>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</si>
  <si>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</si>
  <si>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</si>
  <si>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</si>
  <si>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</si>
  <si>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</si>
  <si>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</si>
  <si>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</si>
  <si>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</si>
  <si>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</si>
  <si>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</si>
  <si>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</si>
  <si>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</si>
  <si>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</si>
  <si>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</si>
  <si>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</si>
  <si>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</si>
  <si>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</si>
  <si>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</si>
  <si>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</si>
  <si>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</si>
  <si>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</si>
  <si>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</si>
  <si>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</si>
  <si>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</si>
  <si>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</si>
  <si>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</si>
  <si>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</si>
  <si>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</si>
  <si>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</si>
  <si>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</si>
  <si>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</si>
  <si>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</si>
  <si>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</si>
  <si>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</si>
  <si>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</si>
  <si>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</si>
  <si>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</si>
  <si>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</si>
  <si>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</si>
  <si>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</si>
  <si>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</si>
  <si>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</si>
  <si>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</si>
  <si>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</si>
  <si>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</si>
  <si>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</si>
  <si>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</si>
  <si>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</si>
  <si>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</si>
  <si>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</si>
  <si>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</si>
  <si>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</si>
  <si>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</si>
  <si>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</si>
  <si>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</si>
  <si>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</si>
  <si>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</si>
  <si>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</si>
  <si>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</si>
  <si>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</si>
  <si>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</si>
  <si>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</si>
  <si>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</si>
  <si>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</si>
  <si>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</si>
  <si>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</si>
  <si>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</si>
  <si>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</si>
  <si>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</si>
  <si>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</si>
  <si>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</si>
  <si>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</si>
  <si>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</si>
  <si>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</si>
  <si>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</si>
  <si>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</si>
  <si>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</si>
  <si>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</si>
  <si>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</si>
  <si>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</si>
  <si>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</si>
  <si>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</si>
  <si>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</si>
  <si>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</si>
  <si>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</si>
  <si>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</si>
  <si>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</si>
  <si>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</si>
  <si>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</si>
  <si>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</si>
  <si>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</si>
  <si>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</si>
  <si>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</si>
  <si>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</si>
  <si>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</si>
  <si>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</si>
  <si>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</si>
  <si>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</si>
  <si>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</si>
  <si>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</si>
  <si>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</si>
  <si>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</si>
  <si>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</si>
  <si>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</si>
  <si>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</si>
  <si>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</si>
  <si>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</si>
  <si>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</si>
  <si>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</si>
  <si>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</si>
  <si>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</si>
  <si>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</si>
  <si>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</si>
  <si>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</si>
  <si>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</si>
  <si>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</si>
  <si>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</si>
  <si>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</si>
  <si>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</si>
  <si>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</si>
  <si>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</si>
  <si>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</si>
  <si>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</si>
  <si>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</si>
  <si>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</si>
  <si>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</si>
  <si>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</si>
  <si>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</si>
  <si>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</si>
  <si>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</si>
  <si>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</si>
  <si>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</si>
  <si>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</si>
  <si>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</si>
  <si>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</si>
  <si>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</si>
  <si>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</si>
  <si>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</si>
  <si>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</si>
  <si>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</si>
  <si>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</si>
  <si>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</si>
  <si>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</si>
  <si>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</si>
  <si>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</si>
  <si>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</si>
  <si>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</si>
  <si>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</si>
  <si>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</si>
  <si>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</si>
  <si>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</si>
  <si>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</si>
  <si>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</si>
  <si>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</si>
  <si>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</si>
  <si>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</si>
  <si>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</si>
  <si>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</si>
  <si>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</si>
  <si>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</si>
  <si>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</si>
  <si>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</si>
  <si>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</si>
  <si>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</si>
  <si>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</si>
  <si>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</si>
  <si>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</si>
  <si>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</si>
  <si>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</si>
  <si>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</si>
  <si>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</si>
  <si>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</si>
  <si>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</si>
  <si>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</si>
  <si>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</si>
  <si>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</si>
  <si>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</si>
  <si>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</si>
  <si>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</si>
  <si>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</si>
  <si>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</si>
  <si>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</si>
  <si>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</si>
  <si>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</si>
  <si>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</si>
  <si>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</si>
  <si>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</si>
  <si>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</si>
  <si>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</si>
  <si>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</si>
  <si>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</si>
  <si>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</si>
  <si>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</si>
  <si>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</si>
  <si>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</si>
  <si>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</si>
  <si>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</si>
  <si>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</si>
  <si>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</si>
  <si>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</si>
  <si>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</si>
  <si>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</si>
  <si>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</si>
  <si>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</si>
  <si>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</si>
  <si>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</si>
  <si>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</si>
  <si>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</si>
  <si>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</si>
  <si>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</si>
  <si>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</si>
  <si>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</si>
  <si>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</si>
  <si>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</si>
  <si>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</si>
  <si>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</si>
  <si>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</si>
  <si>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</si>
  <si>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</si>
  <si>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</si>
  <si>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</si>
  <si>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</si>
  <si>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</si>
  <si>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</si>
  <si>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</si>
  <si>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</si>
  <si>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</si>
  <si>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</si>
  <si>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</si>
  <si>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</si>
  <si>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</si>
  <si>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</si>
  <si>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</si>
  <si>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</si>
  <si>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</si>
  <si>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</si>
  <si>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</si>
  <si>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</si>
  <si>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</si>
  <si>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</si>
  <si>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</si>
  <si>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</si>
  <si>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</si>
  <si>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</si>
  <si>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</si>
  <si>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</si>
  <si>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</si>
  <si>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</si>
  <si>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</si>
  <si>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</si>
  <si>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</si>
  <si>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</si>
  <si>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</si>
  <si>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</si>
  <si>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</si>
  <si>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</si>
  <si>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</si>
  <si>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</si>
  <si>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</si>
  <si>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</si>
  <si>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</si>
  <si>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</si>
  <si>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</si>
  <si>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</si>
  <si>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</si>
  <si>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</si>
  <si>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</si>
  <si>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</si>
  <si>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</si>
  <si>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</si>
  <si>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</si>
  <si>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</si>
  <si>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</si>
  <si>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</si>
  <si>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</si>
  <si>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</si>
  <si>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</si>
  <si>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</si>
  <si>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</si>
  <si>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</si>
  <si>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</si>
  <si>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</si>
  <si>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</si>
  <si>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</si>
  <si>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</si>
  <si>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</si>
  <si>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</si>
  <si>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</si>
  <si>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</si>
  <si>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</si>
  <si>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</si>
  <si>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</si>
  <si>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</si>
  <si>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</si>
  <si>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</si>
  <si>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</si>
  <si>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</si>
  <si>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</si>
  <si>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</si>
  <si>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</si>
  <si>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</si>
  <si>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</si>
  <si>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</si>
  <si>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</si>
  <si>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</si>
  <si>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</si>
  <si>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</si>
  <si>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</si>
  <si>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</si>
  <si>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</si>
  <si>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</si>
  <si>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</si>
  <si>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</si>
  <si>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</si>
  <si>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</si>
  <si>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</si>
  <si>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</si>
  <si>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</si>
  <si>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</si>
  <si>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</si>
  <si>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</si>
  <si>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</si>
  <si>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</si>
  <si>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</si>
  <si>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</si>
  <si>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</si>
  <si>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</si>
  <si>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</si>
  <si>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</si>
  <si>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</si>
  <si>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</si>
  <si>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</si>
  <si>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</si>
  <si>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</si>
  <si>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</si>
  <si>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</si>
  <si>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</si>
  <si>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</si>
  <si>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</si>
  <si>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</si>
  <si>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</si>
  <si>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</si>
  <si>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</si>
  <si>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</si>
  <si>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</si>
  <si>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</si>
  <si>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</si>
  <si>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</si>
  <si>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</si>
  <si>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</si>
  <si>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</si>
  <si>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</si>
  <si>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</si>
  <si>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</si>
  <si>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</si>
  <si>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</si>
  <si>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</si>
  <si>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</si>
  <si>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</si>
  <si>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</si>
  <si>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</si>
  <si>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</si>
  <si>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</si>
  <si>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</si>
  <si>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</si>
  <si>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</si>
  <si>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</si>
  <si>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</si>
  <si>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</si>
  <si>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</si>
  <si>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</si>
  <si>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</si>
  <si>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</si>
  <si>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</si>
  <si>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</si>
  <si>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</si>
  <si>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</si>
  <si>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</si>
  <si>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</si>
  <si>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</si>
  <si>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</si>
  <si>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</si>
  <si>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</si>
  <si>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</si>
  <si>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</si>
  <si>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</si>
  <si>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</si>
  <si>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</si>
  <si>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</si>
  <si>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</si>
  <si>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</si>
  <si>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</si>
  <si>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</si>
  <si>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</si>
  <si>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</si>
  <si>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</si>
  <si>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</si>
  <si>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</si>
  <si>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</si>
  <si>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</si>
  <si>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</si>
  <si>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</si>
  <si>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</si>
  <si>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</si>
  <si>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</si>
  <si>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</si>
  <si>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</si>
  <si>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</si>
  <si>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</si>
  <si>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</si>
  <si>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</si>
  <si>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</si>
  <si>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</si>
  <si>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</si>
  <si>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</si>
  <si>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</si>
  <si>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</si>
  <si>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</si>
  <si>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</si>
  <si>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</si>
  <si>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</si>
  <si>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</si>
  <si>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</si>
  <si>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</si>
  <si>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</si>
  <si>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</si>
  <si>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</si>
  <si>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</si>
  <si>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</si>
  <si>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</si>
  <si>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</si>
  <si>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</si>
  <si>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</si>
  <si>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</si>
  <si>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</si>
  <si>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</si>
  <si>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</si>
  <si>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</si>
  <si>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</si>
  <si>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</si>
  <si>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</si>
  <si>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</si>
  <si>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</si>
  <si>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</si>
  <si>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</si>
  <si>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</si>
  <si>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</si>
  <si>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</si>
  <si>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</si>
  <si>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</si>
  <si>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</si>
  <si>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</si>
  <si>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</si>
  <si>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</si>
  <si>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</si>
  <si>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</si>
  <si>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</si>
  <si>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</si>
  <si>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</si>
  <si>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</si>
  <si>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</si>
  <si>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</si>
  <si>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</si>
  <si>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</si>
  <si>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</si>
  <si>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</si>
  <si>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</si>
  <si>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</si>
  <si>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</si>
  <si>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</si>
  <si>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</si>
  <si>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</si>
  <si>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</si>
  <si>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</si>
  <si>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</si>
  <si>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</si>
  <si>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</si>
  <si>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</si>
  <si>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</si>
  <si>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</si>
  <si>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</si>
  <si>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</si>
  <si>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</si>
  <si>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</si>
  <si>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</si>
  <si>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</si>
  <si>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</si>
  <si>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</si>
  <si>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</si>
  <si>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</si>
  <si>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</si>
  <si>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</si>
  <si>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</si>
  <si>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</si>
  <si>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</si>
  <si>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</si>
  <si>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</si>
  <si>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</si>
  <si>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</si>
  <si>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</si>
  <si>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</si>
  <si>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</si>
  <si>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</si>
  <si>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</si>
  <si>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</si>
  <si>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</si>
  <si>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</si>
  <si>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</si>
  <si>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</si>
  <si>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</si>
  <si>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</si>
  <si>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</si>
  <si>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</si>
  <si>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</si>
  <si>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</si>
  <si>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</si>
  <si>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</si>
  <si>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</si>
  <si>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</si>
  <si>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</si>
  <si>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</si>
  <si>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</si>
  <si>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</si>
  <si>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</si>
  <si>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</si>
  <si>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</si>
  <si>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</si>
  <si>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</si>
  <si>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</si>
  <si>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</si>
  <si>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</si>
  <si>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</si>
  <si>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</si>
  <si>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</si>
  <si>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</si>
  <si>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</si>
  <si>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</si>
  <si>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</si>
  <si>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</si>
  <si>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</si>
  <si>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</si>
  <si>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</si>
  <si>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</si>
  <si>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</si>
  <si>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</si>
  <si>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</si>
  <si>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</si>
  <si>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</si>
  <si>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</si>
  <si>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</si>
  <si>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</si>
  <si>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</si>
  <si>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</si>
  <si>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</si>
  <si>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</si>
  <si>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</si>
  <si>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</si>
  <si>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</si>
  <si>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</si>
  <si>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</si>
  <si>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</si>
  <si>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</si>
  <si>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</si>
  <si>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</si>
  <si>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</si>
  <si>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</si>
  <si>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</si>
  <si>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</si>
  <si>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</si>
  <si>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</si>
  <si>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</si>
  <si>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</si>
  <si>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</si>
  <si>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</si>
  <si>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</si>
  <si>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</si>
  <si>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</si>
  <si>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</si>
  <si>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</si>
  <si>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</si>
  <si>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</si>
  <si>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</si>
  <si>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</si>
  <si>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</si>
  <si>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</si>
  <si>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</si>
  <si>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</si>
  <si>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</si>
  <si>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</si>
  <si>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</si>
  <si>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</si>
  <si>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</si>
  <si>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</si>
  <si>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</si>
  <si>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</si>
  <si>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</si>
  <si>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</si>
  <si>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</si>
  <si>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</si>
  <si>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</si>
  <si>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</si>
  <si>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</si>
  <si>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</si>
  <si>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</si>
  <si>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</si>
  <si>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</si>
  <si>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</si>
  <si>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</si>
  <si>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</si>
  <si>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</si>
  <si>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</si>
  <si>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</si>
  <si>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</si>
  <si>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</si>
  <si>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</si>
  <si>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</si>
  <si>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</si>
  <si>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</si>
  <si>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</si>
  <si>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</si>
  <si>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</si>
  <si>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</si>
  <si>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</si>
  <si>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</si>
  <si>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</si>
  <si>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</si>
  <si>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</si>
  <si>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</si>
  <si>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</si>
  <si>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</si>
  <si>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</si>
  <si>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</si>
  <si>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</si>
  <si>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</si>
  <si>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</si>
  <si>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</si>
  <si>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</si>
  <si>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</si>
  <si>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</si>
  <si>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</si>
  <si>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</si>
  <si>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</si>
  <si>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</si>
  <si>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</si>
  <si>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</si>
  <si>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</si>
  <si>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</si>
  <si>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</si>
  <si>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</si>
  <si>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</si>
  <si>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</si>
  <si>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</si>
  <si>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</si>
  <si>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</si>
  <si>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</si>
  <si>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</si>
  <si>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</si>
  <si>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</si>
  <si>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</si>
  <si>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</si>
  <si>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</si>
  <si>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</si>
  <si>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</si>
  <si>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</si>
  <si>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</si>
  <si>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</si>
  <si>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</si>
  <si>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</si>
  <si>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</si>
  <si>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</si>
  <si>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</si>
  <si>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</si>
  <si>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</si>
  <si>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</si>
  <si>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</si>
  <si>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</si>
  <si>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</si>
  <si>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</si>
  <si>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</si>
  <si>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</si>
  <si>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</si>
  <si>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</si>
  <si>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</si>
  <si>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</si>
  <si>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</si>
  <si>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</si>
  <si>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</si>
  <si>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</si>
  <si>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</si>
  <si>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</si>
  <si>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</si>
  <si>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</si>
  <si>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</si>
  <si>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</si>
  <si>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</si>
  <si>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</si>
  <si>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</si>
  <si>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</si>
  <si>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</si>
  <si>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</si>
  <si>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</si>
  <si>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</si>
  <si>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</si>
  <si>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</si>
  <si>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</si>
  <si>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</si>
  <si>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</si>
  <si>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</si>
  <si>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</si>
  <si>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</si>
  <si>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</si>
  <si>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</si>
  <si>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</si>
  <si>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</si>
  <si>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</si>
  <si>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</si>
  <si>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</si>
  <si>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</si>
  <si>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</si>
  <si>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</si>
  <si>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</si>
  <si>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</si>
  <si>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</si>
  <si>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</si>
  <si>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</si>
  <si>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</si>
  <si>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</si>
  <si>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</si>
  <si>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</si>
  <si>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</si>
  <si>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</si>
  <si>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</si>
  <si>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</si>
  <si>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</si>
  <si>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</si>
  <si>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</si>
  <si>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</si>
  <si>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</si>
  <si>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</si>
  <si>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</si>
  <si>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</si>
  <si>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</si>
  <si>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</si>
  <si>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</si>
  <si>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</si>
  <si>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</si>
  <si>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</si>
  <si>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</si>
  <si>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</si>
  <si>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</si>
  <si>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</si>
  <si>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</si>
  <si>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</si>
  <si>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</si>
  <si>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</si>
  <si>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</si>
  <si>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</si>
  <si>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</si>
  <si>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</si>
  <si>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</si>
  <si>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</si>
  <si>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</si>
  <si>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</si>
  <si>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</si>
  <si>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</si>
  <si>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</si>
  <si>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</si>
  <si>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</si>
  <si>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</si>
  <si>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</si>
  <si>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</si>
  <si>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</si>
  <si>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</si>
  <si>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</si>
  <si>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</si>
  <si>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</si>
  <si>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</si>
  <si>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</si>
  <si>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</si>
  <si>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</si>
  <si>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</si>
  <si>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</si>
  <si>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</si>
  <si>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</si>
  <si>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</si>
  <si>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</si>
  <si>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</si>
  <si>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</si>
  <si>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</si>
  <si>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</si>
  <si>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</si>
  <si>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</si>
  <si>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</si>
  <si>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</si>
  <si>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</si>
  <si>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</si>
  <si>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</si>
  <si>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</si>
  <si>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</si>
  <si>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</si>
  <si>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</si>
  <si>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</si>
  <si>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</si>
  <si>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</si>
  <si>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</si>
  <si>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</si>
  <si>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</si>
  <si>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</si>
  <si>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</si>
  <si>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</si>
  <si>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</si>
  <si>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</si>
  <si>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</si>
  <si>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</si>
  <si>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</si>
  <si>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</si>
  <si>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</si>
  <si>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</si>
  <si>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</si>
  <si>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</si>
  <si>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</si>
  <si>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</si>
  <si>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</si>
  <si>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</si>
  <si>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</si>
  <si>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</si>
  <si>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</si>
  <si>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</si>
  <si>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</si>
  <si>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</si>
  <si>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</si>
  <si>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</si>
  <si>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</si>
  <si>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</si>
  <si>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</si>
  <si>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</si>
  <si>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</si>
  <si>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</si>
  <si>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</si>
  <si>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</si>
  <si>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</si>
  <si>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</si>
  <si>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</si>
  <si>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</si>
  <si>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</si>
  <si>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</si>
  <si>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</si>
  <si>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</si>
  <si>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</si>
  <si>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</si>
  <si>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</si>
  <si>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</si>
  <si>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</si>
  <si>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</si>
  <si>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</si>
  <si>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</si>
  <si>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</si>
  <si>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</si>
  <si>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</si>
  <si>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</si>
  <si>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</si>
  <si>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</si>
  <si>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</si>
  <si>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</si>
  <si>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</si>
  <si>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</si>
  <si>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</si>
  <si>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</si>
  <si>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</si>
  <si>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</si>
  <si>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</si>
  <si>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</si>
  <si>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</si>
  <si>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</si>
  <si>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</si>
  <si>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</si>
  <si>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</si>
  <si>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</si>
  <si>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</si>
  <si>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</si>
  <si>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</si>
  <si>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</si>
  <si>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</si>
  <si>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</si>
  <si>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</si>
  <si>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</si>
  <si>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</si>
  <si>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</si>
  <si>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</si>
  <si>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</si>
  <si>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</si>
  <si>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</si>
  <si>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</si>
  <si>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</si>
  <si>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</si>
  <si>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</si>
  <si>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</si>
  <si>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</si>
  <si>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</si>
  <si>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</si>
  <si>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</si>
  <si>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</si>
  <si>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</si>
  <si>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</si>
  <si>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</si>
  <si>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</si>
  <si>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</si>
  <si>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</si>
  <si>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</si>
  <si>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</si>
  <si>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</si>
  <si>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</si>
  <si>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</si>
  <si>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</si>
  <si>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</si>
  <si>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</si>
  <si>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</si>
  <si>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</si>
  <si>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</si>
  <si>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</si>
  <si>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</si>
  <si>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</si>
  <si>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</si>
  <si>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</si>
  <si>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</si>
  <si>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</si>
  <si>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</si>
  <si>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</si>
  <si>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</si>
  <si>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</si>
  <si>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</si>
  <si>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</si>
  <si>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</si>
  <si>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</si>
  <si>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</si>
  <si>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</si>
  <si>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</si>
  <si>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</si>
  <si>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</si>
  <si>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</si>
  <si>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</si>
  <si>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</si>
  <si>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</si>
  <si>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</si>
  <si>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</si>
  <si>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</si>
  <si>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</si>
  <si>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</si>
  <si>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</si>
  <si>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</si>
  <si>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</si>
  <si>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</si>
  <si>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</si>
  <si>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</si>
  <si>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</si>
  <si>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</si>
  <si>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</si>
  <si>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</si>
  <si>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</si>
  <si>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</si>
  <si>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</si>
  <si>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</si>
  <si>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</si>
  <si>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</si>
  <si>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</si>
  <si>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</si>
  <si>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</si>
  <si>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</si>
  <si>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</si>
  <si>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</si>
  <si>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</si>
  <si>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</si>
  <si>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</si>
  <si>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</si>
  <si>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</si>
  <si>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</si>
  <si>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</si>
  <si>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</si>
  <si>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</si>
  <si>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</si>
  <si>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</si>
  <si>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</si>
  <si>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</si>
  <si>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</si>
  <si>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</si>
  <si>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</si>
  <si>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</si>
  <si>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</si>
  <si>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</si>
  <si>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</si>
  <si>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</si>
  <si>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</si>
  <si>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</si>
  <si>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</si>
  <si>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</si>
  <si>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</si>
  <si>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</si>
  <si>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</si>
  <si>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</si>
  <si>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</si>
  <si>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</si>
  <si>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</si>
  <si>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</si>
  <si>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</si>
  <si>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</si>
  <si>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</si>
  <si>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</si>
  <si>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</si>
  <si>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</si>
  <si>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</si>
  <si>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</si>
  <si>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</si>
  <si>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</si>
  <si>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</si>
  <si>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</si>
  <si>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</si>
  <si>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</si>
  <si>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</si>
  <si>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</si>
  <si>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</si>
  <si>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</si>
  <si>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</si>
  <si>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</si>
  <si>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</si>
  <si>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</si>
  <si>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</si>
  <si>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</si>
  <si>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</si>
  <si>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</si>
  <si>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</si>
  <si>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</si>
  <si>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</si>
  <si>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</si>
  <si>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</si>
  <si>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</si>
  <si>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</si>
  <si>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</si>
  <si>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</si>
  <si>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</si>
  <si>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</si>
  <si>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</si>
  <si>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</si>
  <si>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</si>
  <si>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</si>
  <si>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</si>
  <si>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</si>
  <si>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</si>
  <si>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</si>
  <si>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</si>
  <si>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</si>
  <si>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</si>
  <si>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</si>
  <si>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</si>
  <si>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</si>
  <si>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</si>
  <si>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</si>
  <si>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</si>
  <si>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</si>
  <si>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</si>
  <si>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</si>
  <si>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</si>
  <si>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</si>
  <si>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</si>
  <si>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</si>
  <si>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</si>
  <si>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</si>
  <si>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</si>
  <si>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</si>
  <si>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</si>
  <si>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</si>
  <si>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</si>
  <si>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</si>
  <si>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</si>
  <si>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</si>
  <si>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</si>
  <si>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</si>
  <si>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</si>
  <si>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</si>
  <si>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</si>
  <si>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</si>
  <si>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</si>
  <si>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</si>
  <si>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</si>
  <si>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</si>
  <si>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</si>
  <si>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</si>
  <si>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</si>
  <si>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</si>
  <si>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</si>
  <si>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</si>
  <si>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</si>
  <si>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</si>
  <si>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</si>
  <si>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</si>
  <si>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</si>
  <si>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</si>
  <si>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</si>
  <si>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</si>
  <si>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</si>
  <si>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</si>
  <si>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</si>
  <si>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</si>
  <si>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</si>
  <si>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</si>
  <si>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</si>
  <si>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</si>
  <si>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</si>
  <si>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</si>
  <si>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</si>
  <si>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</si>
  <si>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</si>
  <si>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</si>
  <si>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</si>
  <si>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</si>
  <si>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</si>
  <si>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</si>
  <si>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</si>
  <si>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</si>
  <si>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</si>
  <si>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</si>
  <si>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</si>
  <si>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</si>
  <si>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</si>
  <si>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</si>
  <si>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</si>
  <si>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</si>
  <si>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</si>
  <si>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</si>
  <si>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</si>
  <si>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</si>
  <si>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</si>
  <si>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</si>
  <si>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</si>
  <si>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</si>
  <si>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</si>
  <si>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</si>
  <si>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</si>
  <si>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</si>
  <si>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</si>
  <si>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</si>
  <si>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</si>
  <si>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</si>
  <si>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</si>
  <si>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</si>
  <si>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</si>
  <si>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</si>
  <si>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</si>
  <si>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</si>
  <si>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</si>
  <si>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</si>
  <si>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</si>
  <si>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</si>
  <si>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</si>
  <si>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</si>
  <si>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</si>
  <si>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</si>
  <si>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</si>
  <si>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</si>
  <si>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</si>
  <si>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</si>
  <si>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</si>
  <si>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</si>
  <si>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</si>
  <si>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</si>
  <si>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</si>
  <si>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</si>
  <si>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</si>
  <si>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</si>
  <si>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</si>
  <si>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</si>
  <si>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</si>
  <si>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</si>
  <si>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</si>
  <si>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</si>
  <si>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</si>
  <si>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</si>
  <si>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</si>
  <si>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</si>
  <si>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</si>
  <si>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</si>
  <si>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</si>
  <si>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</si>
  <si>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</si>
  <si>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</si>
  <si>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</si>
  <si>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</si>
  <si>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</si>
  <si>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</si>
  <si>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</si>
  <si>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</si>
  <si>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</si>
  <si>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</si>
  <si>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</si>
  <si>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</si>
  <si>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</si>
  <si>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</si>
  <si>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</si>
  <si>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</si>
  <si>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</si>
  <si>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</si>
  <si>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</si>
  <si>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</si>
  <si>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</si>
  <si>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</si>
  <si>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</si>
  <si>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</si>
  <si>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</si>
  <si>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</si>
  <si>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</si>
  <si>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</si>
  <si>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</si>
  <si>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</si>
  <si>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</si>
  <si>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</si>
  <si>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</si>
  <si>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</si>
  <si>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</si>
  <si>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</si>
  <si>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</si>
  <si>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</si>
  <si>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</si>
  <si>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</si>
  <si>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</si>
  <si>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</si>
  <si>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</si>
  <si>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</si>
  <si>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</si>
  <si>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</si>
  <si>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</si>
  <si>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</si>
  <si>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</si>
  <si>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</si>
  <si>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</si>
  <si>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</si>
  <si>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</si>
  <si>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</si>
  <si>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</si>
  <si>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</si>
  <si>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</si>
  <si>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</si>
  <si>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</si>
  <si>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</si>
  <si>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</si>
  <si>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</si>
  <si>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</si>
  <si>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</si>
  <si>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</si>
  <si>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</si>
  <si>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</si>
  <si>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</si>
  <si>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</si>
  <si>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</si>
  <si>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</si>
  <si>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</si>
  <si>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</si>
  <si>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</si>
  <si>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</si>
  <si>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</si>
  <si>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</si>
  <si>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</si>
  <si>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</si>
  <si>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</si>
  <si>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</si>
  <si>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</si>
  <si>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</si>
  <si>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</si>
  <si>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</si>
  <si>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</si>
  <si>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</si>
  <si>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</si>
  <si>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</si>
  <si>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</si>
  <si>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</si>
  <si>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</si>
  <si>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</si>
  <si>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</si>
  <si>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</si>
  <si>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</si>
  <si>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</si>
  <si>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</si>
  <si>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</si>
  <si>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</si>
  <si>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</si>
  <si>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</si>
  <si>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</si>
  <si>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</si>
  <si>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</si>
  <si>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</si>
  <si>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</si>
  <si>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</si>
  <si>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</si>
  <si>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</si>
  <si>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</si>
  <si>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</si>
  <si>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</si>
  <si>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</si>
  <si>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</si>
  <si>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</si>
  <si>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</si>
  <si>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</si>
  <si>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</si>
  <si>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</si>
  <si>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</si>
  <si>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</si>
  <si>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</si>
  <si>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</si>
  <si>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</si>
  <si>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</si>
  <si>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</si>
  <si>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</si>
  <si>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</si>
  <si>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</si>
  <si>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</si>
  <si>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</si>
  <si>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</si>
  <si>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</si>
  <si>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</si>
  <si>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</si>
  <si>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</si>
  <si>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</si>
  <si>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</si>
  <si>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</si>
  <si>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</si>
  <si>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</si>
  <si>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</si>
  <si>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</si>
  <si>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</si>
  <si>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</si>
  <si>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</si>
  <si>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</si>
  <si>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</si>
  <si>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</si>
  <si>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</si>
  <si>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</si>
  <si>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</si>
  <si>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</si>
  <si>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</si>
  <si>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</si>
  <si>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</si>
  <si>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</si>
  <si>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</si>
  <si>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</si>
  <si>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</si>
  <si>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</si>
  <si>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</si>
  <si>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</si>
  <si>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</si>
  <si>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</si>
  <si>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</si>
  <si>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</si>
  <si>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</si>
  <si>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</si>
  <si>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</si>
  <si>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</si>
  <si>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</si>
  <si>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</si>
  <si>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</si>
  <si>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</si>
  <si>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</si>
  <si>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</si>
  <si>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</si>
  <si>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</si>
  <si>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</si>
  <si>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</si>
  <si>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</si>
  <si>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</si>
  <si>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</si>
  <si>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</si>
  <si>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</si>
  <si>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</si>
  <si>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</si>
  <si>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</si>
  <si>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</si>
  <si>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</si>
  <si>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</si>
  <si>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</si>
  <si>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</si>
  <si>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</si>
  <si>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</si>
  <si>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</si>
  <si>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</si>
  <si>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</si>
  <si>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</si>
  <si>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</si>
  <si>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</si>
  <si>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</si>
  <si>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</si>
  <si>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</si>
  <si>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</si>
  <si>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</si>
  <si>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</si>
  <si>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</si>
  <si>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</si>
  <si>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</si>
  <si>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</si>
  <si>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</si>
  <si>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</si>
  <si>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</si>
  <si>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</si>
  <si>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</si>
  <si>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</si>
  <si>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</si>
  <si>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</si>
  <si>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</si>
  <si>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</si>
  <si>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</si>
  <si>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</si>
  <si>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</si>
  <si>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</si>
  <si>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</si>
  <si>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</si>
  <si>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</si>
  <si>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</si>
  <si>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</si>
  <si>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</si>
  <si>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</si>
  <si>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</si>
  <si>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</si>
  <si>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</si>
  <si>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</si>
  <si>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</si>
  <si>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</si>
  <si>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</si>
  <si>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</si>
  <si>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</si>
  <si>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</si>
  <si>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</si>
  <si>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</si>
  <si>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</si>
  <si>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</si>
  <si>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</si>
  <si>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</si>
  <si>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</si>
  <si>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</si>
  <si>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</si>
  <si>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</si>
  <si>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</si>
  <si>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</si>
  <si>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</si>
  <si>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</si>
  <si>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</si>
  <si>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</si>
  <si>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</si>
  <si>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</si>
  <si>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</si>
  <si>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</si>
  <si>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</si>
  <si>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</si>
  <si>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</si>
  <si>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</si>
  <si>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</si>
  <si>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</si>
  <si>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</si>
  <si>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</si>
  <si>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</si>
  <si>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</si>
  <si>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</si>
  <si>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</si>
  <si>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</si>
  <si>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</si>
  <si>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</si>
  <si>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</si>
  <si>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</si>
  <si>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</si>
  <si>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</si>
  <si>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</si>
  <si>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</si>
  <si>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</si>
  <si>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</si>
  <si>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</si>
  <si>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</si>
  <si>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</si>
  <si>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</si>
  <si>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</si>
  <si>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</si>
  <si>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</si>
  <si>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</si>
  <si>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</si>
  <si>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</si>
  <si>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</si>
  <si>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</si>
  <si>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</si>
  <si>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</si>
  <si>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</si>
  <si>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</si>
  <si>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</si>
  <si>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</si>
  <si>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</si>
  <si>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</si>
  <si>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</si>
  <si>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</si>
  <si>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</si>
  <si>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</si>
  <si>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</si>
  <si>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</si>
  <si>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</si>
  <si>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</si>
  <si>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</si>
  <si>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</si>
  <si>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</si>
  <si>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</si>
  <si>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</si>
  <si>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</si>
  <si>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</si>
  <si>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</si>
  <si>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</si>
  <si>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</si>
  <si>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</si>
  <si>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</si>
  <si>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</si>
  <si>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</si>
  <si>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</si>
  <si>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</si>
  <si>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</si>
  <si>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</si>
  <si>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</si>
  <si>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</si>
  <si>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</si>
  <si>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</si>
  <si>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</si>
  <si>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</si>
  <si>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</si>
  <si>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</si>
  <si>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</si>
  <si>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</si>
  <si>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</si>
  <si>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</si>
  <si>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</si>
  <si>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</si>
  <si>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</si>
  <si>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</si>
  <si>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</si>
  <si>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</si>
  <si>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</si>
  <si>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</si>
  <si>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</si>
  <si>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</si>
  <si>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</si>
  <si>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</si>
  <si>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</si>
  <si>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</si>
  <si>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</si>
  <si>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</si>
  <si>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</si>
  <si>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</si>
  <si>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</si>
  <si>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</si>
  <si>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</si>
  <si>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</si>
  <si>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</si>
  <si>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</si>
  <si>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</si>
  <si>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</si>
  <si>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</si>
  <si>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</si>
  <si>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</si>
  <si>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</si>
  <si>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</si>
  <si>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</si>
  <si>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</si>
  <si>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</si>
  <si>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</si>
  <si>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</si>
  <si>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</si>
  <si>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</si>
  <si>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</si>
  <si>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</si>
  <si>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</si>
  <si>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</si>
  <si>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</si>
  <si>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</si>
  <si>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</si>
  <si>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</si>
  <si>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</si>
  <si>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</si>
  <si>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</si>
  <si>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</si>
  <si>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</si>
  <si>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</si>
  <si>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</si>
  <si>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</si>
  <si>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</si>
  <si>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</si>
  <si>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</si>
  <si>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</si>
  <si>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</si>
  <si>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</si>
  <si>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</si>
  <si>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</si>
  <si>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</si>
  <si>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</si>
  <si>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</si>
  <si>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</si>
  <si>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</si>
  <si>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</si>
  <si>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</si>
  <si>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</si>
  <si>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</si>
  <si>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</si>
  <si>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</si>
  <si>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</si>
  <si>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</si>
  <si>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</si>
  <si>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</si>
  <si>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</si>
  <si>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</si>
  <si>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</si>
  <si>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</si>
  <si>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</si>
  <si>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</si>
  <si>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</si>
  <si>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</si>
  <si>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</si>
  <si>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</si>
  <si>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</si>
  <si>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</si>
  <si>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</si>
  <si>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</si>
  <si>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</si>
  <si>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</si>
  <si>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</si>
  <si>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</si>
  <si>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</si>
  <si>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</si>
  <si>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</si>
  <si>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</si>
  <si>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</si>
  <si>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</si>
  <si>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</si>
  <si>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</si>
  <si>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</si>
  <si>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</si>
  <si>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</si>
  <si>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</si>
  <si>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</si>
  <si>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</si>
  <si>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</si>
  <si>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</si>
  <si>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</si>
  <si>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</si>
  <si>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</si>
  <si>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</si>
  <si>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</si>
  <si>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</si>
  <si>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</si>
  <si>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</si>
  <si>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</si>
  <si>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</si>
  <si>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</si>
  <si>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</si>
  <si>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</si>
  <si>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</si>
  <si>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</si>
  <si>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</si>
  <si>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</si>
  <si>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</si>
  <si>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</si>
  <si>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</si>
  <si>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</si>
  <si>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</si>
  <si>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</si>
  <si>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</si>
  <si>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</si>
  <si>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</si>
  <si>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</si>
  <si>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</si>
  <si>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</si>
  <si>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</si>
  <si>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</si>
  <si>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</si>
  <si>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</si>
  <si>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</si>
  <si>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</si>
  <si>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</si>
  <si>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</si>
  <si>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</si>
  <si>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</si>
  <si>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</si>
  <si>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</si>
  <si>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</si>
  <si>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</si>
  <si>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</si>
  <si>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</si>
  <si>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</si>
  <si>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</si>
  <si>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</si>
  <si>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</si>
  <si>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</si>
  <si>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</si>
  <si>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</si>
  <si>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</si>
  <si>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</si>
  <si>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</si>
  <si>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</si>
  <si>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</si>
  <si>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</si>
  <si>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</si>
  <si>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</si>
  <si>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</si>
  <si>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</si>
  <si>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</si>
  <si>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</si>
  <si>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</si>
  <si>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</si>
  <si>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</si>
  <si>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</si>
  <si>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</si>
  <si>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</si>
  <si>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</si>
  <si>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</si>
  <si>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</si>
  <si>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</si>
  <si>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</si>
  <si>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</si>
  <si>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</si>
  <si>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</si>
  <si>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</si>
  <si>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</si>
  <si>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</si>
  <si>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</si>
  <si>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</si>
  <si>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</si>
  <si>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</si>
  <si>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</si>
  <si>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</si>
  <si>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</si>
  <si>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</si>
  <si>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</si>
  <si>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</si>
  <si>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</si>
  <si>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</si>
  <si>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</si>
  <si>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</si>
  <si>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</si>
  <si>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</si>
  <si>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</si>
  <si>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</si>
  <si>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</si>
  <si>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</si>
  <si>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</si>
  <si>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</si>
  <si>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</si>
  <si>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</si>
  <si>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</si>
  <si>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</si>
  <si>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</si>
  <si>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</si>
  <si>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</si>
  <si>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</si>
  <si>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</si>
  <si>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</si>
  <si>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</si>
  <si>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</si>
  <si>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</si>
  <si>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</si>
  <si>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</si>
  <si>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</si>
  <si>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</si>
  <si>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</si>
  <si>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</si>
  <si>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</si>
  <si>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</si>
  <si>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</si>
  <si>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</si>
  <si>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</si>
  <si>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</si>
  <si>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</si>
  <si>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</si>
  <si>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</si>
  <si>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</si>
  <si>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</si>
  <si>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</si>
  <si>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</si>
  <si>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</si>
  <si>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</si>
  <si>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</si>
  <si>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</si>
  <si>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</si>
  <si>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</si>
  <si>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</si>
  <si>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</si>
  <si>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</si>
  <si>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</si>
  <si>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</si>
  <si>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</si>
  <si>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</si>
  <si>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</si>
  <si>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</si>
  <si>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</si>
  <si>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</si>
  <si>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</si>
  <si>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</si>
  <si>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</si>
  <si>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</si>
  <si>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</si>
  <si>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</si>
  <si>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</si>
  <si>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</si>
  <si>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</si>
  <si>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</si>
  <si>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</si>
  <si>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</si>
  <si>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</si>
  <si>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</si>
  <si>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</si>
  <si>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</si>
  <si>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</si>
  <si>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</si>
  <si>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</si>
  <si>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</si>
  <si>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</si>
  <si>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</si>
  <si>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</si>
  <si>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</si>
  <si>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</si>
  <si>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</si>
  <si>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</si>
  <si>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</si>
  <si>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</si>
  <si>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</si>
  <si>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</si>
  <si>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</si>
  <si>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</si>
  <si>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</si>
  <si>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</si>
  <si>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</si>
  <si>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</si>
  <si>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</si>
  <si>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</si>
  <si>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</si>
  <si>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</si>
  <si>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</si>
  <si>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</si>
  <si>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</si>
  <si>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</si>
  <si>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</si>
  <si>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</si>
  <si>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</si>
  <si>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</si>
  <si>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</si>
  <si>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</si>
  <si>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</si>
  <si>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</si>
  <si>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</si>
  <si>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</si>
  <si>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</si>
  <si>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</si>
  <si>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</si>
  <si>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</si>
  <si>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</si>
  <si>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</si>
  <si>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</si>
  <si>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</si>
  <si>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</si>
  <si>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</si>
  <si>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</si>
  <si>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</si>
  <si>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</si>
  <si>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</si>
  <si>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</si>
  <si>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</si>
  <si>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</si>
  <si>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</si>
  <si>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</si>
  <si>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</si>
  <si>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</si>
  <si>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</si>
  <si>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</si>
  <si>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</si>
  <si>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</si>
  <si>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</si>
  <si>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</si>
  <si>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</si>
  <si>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</si>
  <si>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</si>
  <si>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</si>
  <si>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</si>
  <si>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</si>
  <si>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</si>
  <si>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</si>
  <si>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</si>
  <si>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</si>
  <si>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</si>
  <si>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</si>
  <si>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</si>
  <si>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</si>
  <si>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</si>
  <si>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</si>
  <si>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</si>
  <si>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</si>
  <si>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</si>
  <si>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</si>
  <si>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</si>
  <si>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</si>
  <si>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</si>
  <si>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</si>
  <si>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</si>
  <si>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</si>
  <si>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</si>
  <si>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</si>
  <si>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</si>
  <si>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</si>
  <si>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</si>
  <si>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</si>
  <si>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</si>
  <si>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</si>
  <si>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</si>
  <si>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</si>
  <si>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</si>
  <si>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</si>
  <si>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</si>
  <si>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</si>
  <si>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</si>
  <si>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</si>
  <si>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</si>
  <si>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</si>
  <si>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</si>
  <si>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</si>
  <si>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</si>
  <si>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</si>
  <si>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</si>
  <si>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</si>
  <si>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</si>
  <si>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</si>
  <si>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</si>
  <si>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</si>
  <si>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</si>
  <si>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</si>
  <si>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</si>
  <si>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</si>
  <si>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</si>
  <si>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</si>
  <si>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</si>
  <si>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</si>
  <si>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</si>
  <si>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</si>
  <si>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</si>
  <si>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</si>
  <si>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</si>
  <si>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</si>
  <si>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</si>
  <si>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</si>
  <si>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</si>
  <si>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</si>
  <si>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</si>
  <si>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</si>
  <si>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</si>
  <si>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</si>
  <si>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</si>
  <si>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</si>
  <si>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</si>
  <si>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</si>
  <si>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</si>
  <si>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</si>
  <si>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</si>
  <si>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</si>
  <si>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</si>
  <si>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</si>
  <si>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</si>
  <si>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</si>
  <si>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</si>
  <si>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</si>
  <si>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</si>
  <si>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</si>
  <si>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</si>
  <si>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</si>
  <si>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</si>
  <si>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</si>
  <si>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</si>
  <si>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</si>
  <si>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</si>
  <si>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</si>
  <si>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</si>
  <si>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</si>
  <si>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</si>
  <si>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</si>
  <si>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</si>
  <si>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</si>
  <si>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</si>
  <si>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</si>
  <si>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</si>
  <si>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</si>
  <si>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</si>
  <si>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</si>
  <si>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</si>
  <si>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</si>
  <si>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</si>
  <si>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</si>
  <si>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</si>
  <si>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</si>
  <si>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</si>
  <si>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</si>
  <si>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</si>
  <si>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</si>
  <si>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</si>
  <si>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</si>
  <si>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</si>
  <si>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</si>
  <si>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</si>
  <si>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</si>
  <si>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</si>
  <si>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</si>
  <si>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</si>
  <si>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</si>
  <si>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</si>
  <si>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</si>
  <si>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</si>
  <si>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</si>
  <si>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</si>
  <si>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</si>
  <si>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</si>
  <si>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</si>
  <si>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</si>
  <si>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</si>
  <si>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</si>
  <si>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</si>
  <si>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</si>
  <si>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</si>
  <si>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</si>
  <si>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</si>
  <si>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</si>
  <si>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</si>
  <si>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</si>
  <si>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</si>
  <si>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</si>
  <si>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</si>
  <si>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</si>
  <si>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</si>
  <si>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</si>
  <si>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</si>
  <si>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</si>
  <si>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</si>
  <si>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</si>
  <si>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</si>
  <si>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</si>
  <si>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</si>
  <si>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</si>
  <si>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</si>
  <si>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</si>
  <si>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</si>
  <si>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</si>
  <si>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</si>
  <si>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</si>
  <si>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</si>
  <si>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</si>
  <si>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</si>
  <si>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</si>
  <si>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</si>
  <si>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</si>
  <si>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</si>
  <si>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</si>
  <si>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</si>
  <si>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</si>
  <si>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</si>
  <si>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</si>
  <si>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</si>
  <si>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</si>
  <si>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</si>
  <si>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</si>
  <si>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</si>
  <si>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</si>
  <si>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</si>
  <si>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</si>
  <si>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</si>
  <si>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</si>
  <si>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</si>
  <si>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</si>
  <si>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</si>
  <si>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</si>
  <si>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</si>
  <si>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</si>
  <si>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</si>
  <si>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</si>
  <si>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</si>
  <si>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</si>
  <si>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</si>
  <si>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</si>
  <si>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</si>
  <si>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</si>
  <si>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</si>
  <si>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</si>
  <si>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</si>
  <si>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</si>
  <si>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</si>
  <si>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</si>
  <si>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</si>
  <si>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</si>
  <si>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</si>
  <si>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</si>
  <si>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</si>
  <si>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</si>
  <si>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</si>
  <si>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</si>
  <si>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</si>
  <si>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</si>
  <si>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</si>
  <si>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</si>
  <si>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</si>
  <si>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</si>
  <si>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</si>
  <si>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</si>
  <si>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</si>
  <si>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</si>
  <si>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</si>
  <si>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</si>
  <si>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</si>
  <si>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</si>
  <si>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</si>
  <si>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</si>
  <si>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</si>
  <si>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</si>
  <si>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</si>
  <si>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</si>
  <si>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</si>
  <si>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</si>
  <si>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</si>
  <si>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</si>
  <si>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</si>
  <si>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</si>
  <si>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</si>
  <si>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</si>
  <si>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</si>
  <si>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</si>
  <si>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</si>
  <si>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</si>
  <si>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</si>
  <si>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</si>
  <si>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</si>
  <si>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</si>
  <si>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</si>
  <si>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</si>
  <si>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</si>
  <si>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</si>
  <si>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</si>
  <si>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</si>
  <si>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</si>
  <si>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</si>
  <si>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</si>
  <si>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</si>
  <si>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</si>
  <si>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</si>
  <si>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</si>
  <si>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</si>
  <si>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</si>
  <si>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</si>
  <si>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</si>
  <si>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</si>
  <si>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</si>
  <si>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</si>
  <si>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</si>
  <si>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</si>
  <si>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</si>
  <si>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</si>
  <si>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</si>
  <si>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</si>
  <si>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</si>
  <si>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</si>
  <si>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</si>
  <si>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</si>
  <si>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</si>
  <si>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</si>
  <si>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</si>
  <si>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</si>
  <si>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</si>
  <si>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</si>
  <si>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</si>
  <si>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</si>
  <si>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</si>
  <si>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</si>
  <si>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</si>
  <si>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</si>
  <si>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</si>
  <si>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</si>
  <si>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</si>
  <si>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</si>
  <si>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</si>
  <si>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</si>
  <si>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</si>
  <si>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</si>
  <si>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</si>
  <si>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</si>
  <si>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</si>
  <si>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</si>
  <si>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</si>
  <si>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</si>
  <si>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</si>
  <si>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</si>
  <si>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</si>
  <si>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</si>
  <si>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</si>
  <si>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</si>
  <si>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</si>
  <si>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</si>
  <si>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</si>
  <si>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</si>
  <si>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</si>
  <si>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</si>
  <si>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</si>
  <si>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</si>
  <si>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</si>
  <si>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</si>
  <si>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</si>
  <si>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</si>
  <si>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</si>
  <si>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</si>
  <si>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</si>
  <si>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</si>
  <si>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</si>
  <si>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</si>
  <si>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</si>
  <si>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</si>
  <si>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</si>
  <si>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</si>
  <si>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</si>
  <si>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</si>
  <si>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</si>
  <si>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</si>
  <si>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</si>
  <si>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</si>
  <si>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</si>
  <si>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</si>
  <si>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</si>
  <si>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</si>
  <si>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</si>
  <si>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</si>
  <si>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</si>
  <si>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</si>
  <si>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</si>
  <si>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</si>
  <si>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</si>
  <si>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</si>
  <si>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</si>
  <si>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</si>
  <si>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</si>
  <si>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</si>
  <si>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</si>
  <si>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</si>
  <si>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</si>
  <si>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</si>
  <si>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</si>
  <si>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</si>
  <si>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</si>
  <si>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</si>
  <si>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</si>
  <si>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</si>
  <si>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</si>
  <si>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</si>
  <si>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</si>
  <si>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</si>
  <si>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</si>
  <si>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</si>
  <si>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</si>
  <si>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</si>
  <si>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</si>
  <si>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</si>
  <si>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</si>
  <si>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</si>
  <si>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</si>
  <si>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</si>
  <si>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</si>
  <si>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</si>
  <si>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</si>
  <si>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</si>
  <si>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</si>
  <si>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</si>
  <si>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</si>
  <si>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</si>
  <si>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</si>
  <si>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</si>
  <si>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</si>
  <si>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</si>
  <si>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</si>
  <si>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</si>
  <si>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</si>
  <si>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</si>
  <si>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</si>
  <si>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</si>
  <si>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</si>
  <si>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</si>
  <si>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</si>
  <si>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</si>
  <si>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</si>
  <si>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</si>
  <si>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</si>
  <si>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</si>
  <si>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</si>
  <si>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</si>
  <si>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</si>
  <si>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</si>
  <si>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</si>
  <si>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</si>
  <si>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</si>
  <si>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</si>
  <si>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</si>
  <si>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</si>
  <si>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</si>
  <si>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</si>
  <si>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</si>
  <si>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</si>
  <si>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</si>
  <si>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</si>
  <si>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</si>
  <si>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</si>
  <si>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</si>
  <si>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</si>
  <si>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</si>
  <si>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</si>
  <si>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</si>
  <si>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</si>
  <si>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</si>
  <si>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</si>
  <si>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</si>
  <si>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</si>
  <si>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</si>
  <si>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</si>
  <si>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</si>
  <si>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</si>
  <si>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</si>
  <si>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</si>
  <si>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</si>
  <si>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</si>
  <si>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</si>
  <si>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</si>
  <si>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</si>
  <si>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</si>
  <si>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</si>
  <si>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</si>
  <si>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</si>
  <si>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</si>
  <si>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</si>
  <si>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</si>
  <si>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</si>
  <si>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</si>
  <si>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</si>
  <si>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</si>
  <si>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</si>
  <si>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</si>
  <si>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</si>
  <si>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</si>
  <si>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</si>
  <si>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</si>
  <si>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</si>
  <si>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</si>
  <si>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</si>
  <si>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</si>
  <si>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</si>
  <si>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</si>
  <si>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</si>
  <si>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</si>
  <si>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</si>
  <si>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</si>
  <si>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</si>
  <si>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</si>
  <si>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</si>
  <si>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</si>
  <si>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</si>
  <si>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</si>
  <si>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</si>
  <si>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</si>
  <si>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</si>
  <si>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</si>
  <si>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</si>
  <si>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</si>
  <si>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</si>
  <si>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</si>
  <si>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</si>
  <si>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</si>
  <si>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</si>
  <si>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</si>
  <si>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</si>
  <si>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</si>
  <si>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</si>
  <si>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</si>
  <si>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</si>
  <si>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</si>
  <si>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</si>
  <si>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</si>
  <si>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</si>
  <si>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</si>
  <si>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</si>
  <si>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</si>
  <si>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</si>
  <si>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</si>
  <si>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</si>
  <si>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</si>
  <si>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</si>
  <si>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</si>
  <si>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</si>
  <si>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</si>
  <si>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</si>
  <si>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</si>
  <si>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</si>
  <si>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</si>
  <si>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</si>
  <si>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</si>
  <si>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</si>
  <si>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</si>
  <si>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</si>
  <si>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</si>
  <si>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</si>
  <si>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</si>
  <si>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</si>
  <si>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</si>
  <si>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</si>
  <si>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</si>
  <si>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</si>
  <si>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</si>
  <si>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</si>
  <si>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</si>
  <si>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</si>
  <si>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</si>
  <si>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</si>
  <si>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</si>
  <si>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</si>
  <si>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</si>
  <si>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</si>
  <si>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</si>
  <si>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</si>
  <si>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</si>
  <si>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</si>
  <si>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</si>
  <si>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</si>
  <si>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</si>
  <si>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</si>
  <si>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</si>
  <si>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</si>
  <si>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</si>
  <si>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</si>
  <si>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</si>
  <si>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</si>
  <si>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</si>
  <si>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</si>
  <si>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</si>
  <si>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</si>
  <si>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</si>
  <si>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</si>
  <si>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</si>
  <si>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</si>
  <si>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</si>
  <si>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</si>
  <si>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</si>
  <si>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</si>
  <si>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</si>
  <si>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</si>
  <si>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</si>
  <si>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</si>
  <si>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</si>
  <si>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</si>
  <si>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</si>
  <si>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</si>
  <si>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</si>
  <si>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</si>
  <si>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</si>
  <si>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</si>
  <si>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</si>
  <si>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</si>
  <si>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</si>
  <si>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</si>
  <si>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</si>
  <si>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</si>
  <si>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</si>
  <si>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</si>
  <si>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</si>
  <si>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</si>
  <si>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</si>
  <si>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</si>
  <si>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</si>
  <si>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</si>
  <si>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</si>
  <si>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</si>
  <si>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</si>
  <si>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</si>
  <si>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</si>
  <si>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</si>
  <si>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</si>
  <si>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</si>
  <si>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</si>
  <si>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</si>
  <si>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</si>
  <si>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</si>
  <si>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</si>
  <si>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</si>
  <si>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</si>
  <si>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</si>
  <si>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</si>
  <si>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</si>
  <si>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</si>
  <si>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</si>
  <si>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</si>
  <si>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</si>
  <si>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</si>
  <si>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</si>
  <si>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</si>
  <si>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</si>
  <si>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</si>
  <si>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</si>
  <si>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</si>
  <si>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</si>
  <si>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</si>
  <si>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</si>
  <si>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</si>
  <si>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</si>
  <si>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</si>
  <si>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</si>
  <si>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</si>
  <si>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</si>
  <si>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</si>
  <si>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</si>
  <si>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</si>
  <si>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</si>
  <si>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</si>
  <si>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</si>
  <si>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</si>
  <si>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</si>
  <si>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</si>
  <si>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</si>
  <si>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</si>
  <si>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</si>
  <si>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</si>
  <si>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</si>
  <si>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</si>
  <si>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</si>
  <si>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</si>
  <si>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</si>
  <si>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</si>
  <si>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</si>
  <si>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</si>
  <si>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</si>
  <si>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</si>
  <si>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</si>
  <si>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</si>
  <si>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</si>
  <si>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</si>
  <si>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</si>
  <si>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</si>
  <si>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</si>
  <si>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</si>
  <si>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</si>
  <si>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</si>
  <si>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</si>
  <si>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</si>
  <si>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</si>
  <si>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</si>
  <si>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</si>
  <si>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</si>
  <si>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</si>
  <si>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</si>
  <si>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</si>
  <si>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</si>
  <si>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</si>
  <si>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</si>
  <si>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</si>
  <si>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</si>
  <si>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</si>
  <si>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</si>
  <si>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</si>
  <si>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</si>
  <si>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</si>
  <si>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</si>
  <si>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</si>
  <si>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</si>
  <si>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</si>
  <si>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</si>
  <si>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</si>
  <si>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</si>
  <si>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</si>
  <si>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</si>
  <si>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</si>
  <si>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</si>
  <si>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</si>
  <si>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</si>
  <si>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</si>
  <si>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</si>
  <si>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</si>
  <si>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</si>
  <si>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</si>
  <si>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</si>
  <si>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</si>
  <si>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</si>
  <si>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</si>
  <si>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</si>
  <si>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</si>
  <si>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</si>
  <si>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</si>
  <si>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</si>
  <si>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</si>
  <si>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</si>
  <si>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</si>
  <si>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</si>
  <si>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</si>
  <si>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</si>
  <si>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</si>
  <si>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</si>
  <si>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</si>
  <si>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</si>
  <si>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</si>
  <si>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</si>
  <si>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</si>
  <si>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</si>
  <si>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</si>
  <si>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</si>
  <si>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</si>
  <si>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</si>
  <si>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</si>
  <si>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</si>
  <si>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</si>
  <si>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</si>
  <si>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</si>
  <si>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</si>
  <si>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</si>
  <si>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</si>
  <si>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</si>
  <si>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</si>
  <si>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</si>
  <si>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</si>
  <si>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</si>
  <si>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</si>
  <si>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</si>
  <si>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</si>
  <si>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</si>
  <si>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</si>
  <si>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</si>
  <si>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</si>
  <si>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</si>
  <si>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</si>
  <si>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</si>
  <si>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</si>
  <si>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</si>
  <si>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</si>
  <si>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</si>
  <si>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</si>
  <si>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</si>
  <si>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</si>
  <si>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</si>
  <si>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</si>
  <si>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</si>
  <si>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</si>
  <si>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</si>
  <si>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</si>
  <si>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</si>
  <si>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</si>
  <si>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</si>
  <si>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</si>
  <si>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</si>
  <si>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</si>
  <si>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</si>
  <si>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</si>
  <si>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</si>
  <si>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</si>
  <si>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</si>
  <si>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</si>
  <si>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</si>
  <si>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</si>
  <si>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</si>
  <si>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</si>
  <si>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</si>
  <si>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</si>
  <si>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</si>
  <si>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</si>
  <si>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</si>
  <si>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</si>
  <si>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</si>
  <si>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</si>
  <si>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</si>
  <si>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</si>
  <si>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</si>
  <si>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</si>
  <si>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</si>
  <si>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</si>
  <si>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</si>
  <si>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</si>
  <si>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</si>
  <si>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</si>
  <si>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</si>
  <si>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</si>
  <si>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</si>
  <si>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</si>
  <si>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</si>
  <si>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</si>
  <si>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</si>
  <si>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</si>
  <si>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</si>
  <si>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</si>
  <si>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</si>
  <si>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</si>
  <si>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</si>
  <si>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</si>
  <si>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</si>
  <si>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</si>
  <si>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</si>
  <si>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</si>
  <si>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</si>
  <si>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</si>
  <si>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</si>
  <si>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</si>
  <si>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</si>
  <si>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</si>
  <si>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</si>
  <si>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</si>
  <si>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</si>
  <si>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</si>
  <si>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</si>
  <si>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</si>
  <si>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</si>
  <si>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</si>
  <si>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</si>
  <si>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</si>
  <si>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</si>
  <si>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</si>
  <si>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</si>
  <si>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</si>
  <si>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</si>
  <si>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</si>
  <si>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</si>
  <si>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</si>
  <si>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</si>
  <si>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</si>
  <si>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</si>
  <si>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</si>
  <si>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</si>
  <si>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</si>
  <si>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</si>
  <si>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</si>
  <si>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</si>
  <si>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</si>
  <si>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</si>
  <si>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</si>
  <si>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</si>
  <si>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</si>
  <si>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</si>
  <si>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</si>
  <si>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</si>
  <si>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</si>
  <si>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</si>
  <si>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</si>
  <si>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</si>
  <si>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</si>
  <si>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</si>
  <si>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</si>
  <si>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</si>
  <si>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</si>
  <si>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</si>
  <si>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</si>
  <si>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</si>
  <si>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</si>
  <si>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</si>
  <si>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</si>
  <si>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</si>
  <si>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</si>
  <si>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</si>
  <si>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</si>
  <si>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</si>
  <si>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</si>
  <si>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</si>
  <si>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</si>
  <si>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</si>
  <si>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</si>
  <si>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</si>
  <si>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</si>
  <si>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</si>
  <si>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</si>
  <si>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</si>
  <si>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</si>
  <si>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</si>
  <si>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</si>
  <si>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</si>
  <si>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</si>
  <si>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</si>
  <si>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</si>
  <si>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</si>
  <si>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</si>
  <si>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</si>
  <si>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</si>
  <si>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</si>
  <si>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</si>
  <si>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</si>
  <si>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</si>
  <si>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</si>
  <si>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</si>
  <si>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</si>
  <si>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</si>
  <si>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</si>
  <si>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</si>
  <si>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</si>
  <si>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</si>
  <si>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</si>
  <si>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</si>
  <si>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</si>
  <si>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</si>
  <si>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</si>
  <si>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</si>
  <si>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</si>
  <si>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</si>
  <si>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</si>
  <si>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</si>
  <si>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</si>
  <si>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</si>
  <si>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</si>
  <si>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</si>
  <si>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</si>
  <si>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</si>
  <si>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</si>
  <si>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</si>
  <si>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</si>
  <si>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</si>
  <si>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</si>
  <si>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</si>
  <si>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</si>
  <si>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</si>
  <si>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</si>
  <si>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</si>
  <si>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</si>
  <si>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</si>
  <si>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</si>
  <si>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</si>
  <si>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</si>
  <si>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</si>
  <si>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</si>
  <si>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</si>
  <si>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</si>
  <si>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</si>
  <si>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</si>
  <si>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</si>
  <si>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</si>
  <si>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</si>
  <si>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</si>
  <si>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</si>
  <si>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</si>
  <si>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</si>
  <si>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</si>
  <si>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</si>
  <si>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</si>
  <si>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</si>
  <si>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</si>
  <si>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</si>
  <si>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</si>
  <si>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</si>
  <si>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</si>
  <si>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</si>
  <si>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</si>
  <si>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</si>
  <si>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</si>
  <si>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</si>
  <si>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</si>
  <si>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</si>
  <si>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</si>
  <si>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</si>
  <si>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</si>
  <si>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</si>
  <si>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</si>
  <si>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</si>
  <si>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</si>
  <si>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</si>
  <si>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</si>
  <si>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</si>
  <si>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</si>
  <si>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</si>
  <si>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</si>
  <si>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</si>
  <si>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</si>
  <si>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</si>
  <si>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</si>
  <si>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</si>
  <si>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</si>
  <si>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</si>
  <si>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</si>
  <si>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</si>
  <si>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</si>
  <si>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</si>
  <si>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</si>
  <si>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</si>
  <si>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</si>
  <si>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</si>
  <si>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</si>
  <si>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</si>
  <si>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</si>
  <si>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</si>
  <si>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</si>
  <si>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</si>
  <si>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</si>
  <si>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</si>
  <si>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</si>
  <si>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</si>
  <si>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</si>
  <si>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</si>
  <si>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</si>
  <si>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</si>
  <si>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</si>
  <si>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</si>
  <si>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</si>
  <si>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</si>
  <si>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</si>
  <si>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</si>
  <si>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</si>
  <si>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</si>
  <si>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</si>
  <si>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</si>
  <si>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</si>
  <si>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</si>
  <si>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</si>
  <si>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</si>
  <si>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</si>
  <si>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</si>
  <si>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</si>
  <si>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</si>
  <si>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</si>
  <si>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</si>
  <si>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</si>
  <si>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</si>
  <si>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</si>
  <si>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</si>
  <si>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</si>
  <si>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</si>
  <si>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</si>
  <si>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</si>
  <si>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</si>
  <si>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</si>
  <si>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</si>
  <si>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</si>
  <si>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</si>
  <si>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</si>
  <si>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</si>
  <si>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</si>
  <si>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</si>
  <si>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</si>
  <si>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</si>
  <si>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</si>
  <si>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</si>
  <si>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</si>
  <si>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</si>
  <si>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</si>
  <si>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</si>
  <si>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</si>
  <si>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</si>
  <si>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</si>
  <si>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</si>
  <si>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</si>
  <si>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</si>
  <si>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</si>
  <si>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</si>
  <si>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</si>
  <si>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</si>
  <si>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</si>
  <si>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</si>
  <si>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</si>
  <si>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</si>
  <si>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</si>
  <si>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</si>
  <si>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</si>
  <si>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</si>
  <si>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</si>
  <si>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</si>
  <si>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</si>
  <si>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</si>
  <si>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</si>
  <si>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</si>
  <si>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</si>
  <si>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</si>
  <si>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</si>
  <si>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</si>
  <si>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</si>
  <si>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</si>
  <si>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</si>
  <si>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</si>
  <si>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</si>
  <si>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</si>
  <si>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</si>
  <si>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</si>
  <si>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</si>
  <si>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</si>
  <si>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</si>
  <si>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</si>
  <si>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</si>
  <si>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</si>
  <si>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</si>
  <si>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</si>
  <si>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</si>
  <si>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</si>
  <si>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</si>
  <si>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</si>
  <si>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</si>
  <si>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</si>
  <si>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</si>
  <si>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</si>
  <si>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</si>
  <si>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</si>
  <si>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</si>
  <si>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</si>
  <si>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</si>
  <si>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</si>
  <si>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</si>
  <si>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</si>
  <si>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</si>
  <si>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</si>
  <si>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</si>
  <si>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</si>
  <si>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</si>
  <si>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</si>
  <si>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</si>
  <si>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</si>
  <si>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</si>
  <si>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</si>
  <si>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</si>
  <si>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</si>
  <si>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</si>
  <si>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</si>
  <si>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</si>
  <si>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</si>
  <si>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</si>
  <si>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</si>
  <si>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</si>
  <si>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</si>
  <si>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</si>
  <si>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</si>
  <si>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</si>
  <si>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</si>
  <si>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</si>
  <si>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</si>
  <si>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</si>
  <si>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</si>
  <si>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</si>
  <si>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</si>
  <si>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</si>
  <si>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</si>
  <si>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</si>
  <si>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</si>
  <si>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</si>
  <si>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</si>
  <si>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</si>
  <si>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</si>
  <si>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</si>
  <si>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</si>
  <si>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</si>
  <si>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</si>
  <si>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</si>
  <si>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</si>
  <si>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</si>
  <si>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</si>
  <si>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</si>
  <si>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</si>
  <si>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</si>
  <si>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</si>
  <si>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</si>
  <si>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</si>
  <si>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</si>
  <si>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</si>
  <si>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</si>
  <si>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</si>
  <si>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</si>
  <si>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</si>
  <si>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</si>
  <si>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</si>
  <si>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</si>
  <si>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</si>
  <si>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</si>
  <si>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</si>
  <si>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</si>
  <si>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</si>
  <si>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</si>
  <si>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</si>
  <si>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</si>
  <si>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</si>
  <si>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</si>
  <si>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</si>
  <si>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</si>
  <si>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</si>
  <si>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</si>
  <si>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</si>
  <si>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</si>
  <si>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</si>
  <si>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</si>
  <si>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</si>
  <si>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</si>
  <si>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</si>
  <si>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</si>
  <si>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</si>
  <si>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</si>
  <si>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</si>
  <si>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</si>
  <si>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</si>
  <si>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</si>
  <si>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</si>
  <si>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</si>
  <si>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</si>
  <si>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</si>
  <si>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</si>
  <si>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</si>
  <si>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</si>
  <si>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</si>
  <si>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</si>
  <si>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</si>
  <si>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</si>
  <si>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</si>
  <si>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</si>
  <si>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</si>
  <si>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</si>
  <si>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</si>
  <si>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</si>
  <si>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</si>
  <si>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</si>
  <si>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</si>
  <si>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</si>
  <si>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</si>
  <si>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</si>
  <si>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</si>
  <si>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</si>
  <si>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</si>
  <si>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</si>
  <si>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</si>
  <si>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</si>
  <si>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</si>
  <si>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</si>
  <si>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</si>
  <si>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</si>
  <si>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</si>
  <si>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</si>
  <si>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</si>
  <si>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</si>
  <si>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</si>
  <si>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</si>
  <si>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</si>
  <si>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</si>
  <si>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</si>
  <si>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</si>
  <si>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</si>
  <si>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</si>
  <si>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</si>
  <si>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</si>
  <si>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</si>
  <si>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</si>
  <si>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</si>
  <si>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</si>
  <si>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</si>
  <si>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</si>
  <si>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</si>
  <si>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</si>
  <si>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</si>
  <si>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</si>
  <si>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</si>
  <si>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</si>
  <si>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</si>
  <si>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</si>
  <si>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</si>
  <si>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</si>
  <si>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</si>
  <si>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</si>
  <si>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</si>
  <si>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</si>
  <si>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</si>
  <si>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</si>
  <si>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</si>
  <si>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</si>
  <si>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</si>
  <si>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</si>
  <si>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</si>
  <si>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</si>
  <si>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</si>
  <si>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</si>
  <si>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</si>
  <si>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</si>
  <si>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</si>
  <si>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</si>
  <si>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</si>
  <si>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</si>
  <si>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</si>
  <si>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</si>
  <si>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</si>
  <si>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</si>
  <si>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</si>
  <si>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</si>
  <si>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</si>
  <si>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</si>
  <si>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</si>
  <si>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</si>
  <si>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</si>
  <si>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</si>
  <si>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</si>
  <si>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</si>
  <si>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</si>
  <si>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</si>
  <si>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</si>
  <si>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</si>
  <si>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</si>
  <si>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</si>
  <si>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</si>
  <si>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</si>
  <si>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</si>
  <si>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</si>
  <si>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</si>
  <si>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</si>
  <si>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</si>
  <si>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</si>
  <si>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</si>
  <si>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</si>
  <si>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</si>
  <si>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</si>
  <si>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</si>
  <si>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</si>
  <si>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</si>
  <si>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</si>
  <si>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</si>
  <si>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</si>
  <si>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</si>
  <si>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</si>
  <si>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</si>
  <si>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</si>
  <si>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</si>
  <si>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</si>
  <si>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</si>
  <si>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</si>
  <si>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</si>
  <si>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</si>
  <si>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</si>
  <si>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</si>
  <si>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</si>
  <si>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</si>
  <si>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</si>
  <si>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</si>
  <si>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</si>
  <si>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</si>
  <si>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</si>
  <si>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</si>
  <si>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</si>
  <si>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</si>
  <si>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</si>
  <si>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</si>
  <si>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</si>
  <si>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</si>
  <si>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</si>
  <si>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</si>
  <si>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</si>
  <si>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</si>
  <si>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</si>
  <si>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</si>
  <si>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</si>
  <si>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</si>
  <si>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</si>
  <si>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</si>
  <si>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</si>
  <si>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</si>
  <si>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</si>
  <si>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</si>
  <si>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</si>
  <si>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</si>
  <si>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</si>
  <si>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</si>
  <si>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</si>
  <si>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</si>
  <si>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</si>
  <si>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</si>
  <si>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</si>
  <si>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</si>
  <si>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</si>
  <si>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</si>
  <si>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</si>
  <si>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</si>
  <si>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</si>
  <si>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</si>
  <si>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</si>
  <si>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</si>
  <si>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</si>
  <si>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</si>
  <si>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</si>
  <si>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</si>
  <si>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</si>
  <si>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</si>
  <si>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</si>
  <si>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</si>
  <si>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</si>
  <si>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</si>
  <si>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</si>
  <si>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</si>
  <si>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</si>
  <si>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</si>
  <si>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</si>
  <si>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</si>
  <si>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</si>
  <si>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</si>
  <si>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</si>
  <si>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</si>
  <si>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</si>
  <si>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</si>
  <si>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</si>
  <si>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</si>
  <si>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</si>
  <si>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</si>
  <si>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</si>
  <si>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</si>
  <si>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</si>
  <si>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</si>
  <si>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</si>
  <si>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</si>
  <si>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</si>
  <si>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</si>
  <si>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</si>
  <si>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</si>
  <si>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</si>
  <si>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</si>
  <si>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</si>
  <si>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</si>
  <si>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</si>
  <si>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</si>
  <si>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</si>
  <si>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</si>
  <si>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</si>
  <si>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</si>
  <si>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</si>
  <si>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</si>
  <si>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</si>
  <si>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</si>
  <si>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</si>
  <si>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</si>
  <si>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</si>
  <si>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</si>
  <si>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</si>
  <si>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</si>
  <si>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</si>
  <si>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</si>
  <si>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</si>
  <si>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</si>
  <si>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</si>
  <si>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</si>
  <si>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</si>
  <si>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</si>
  <si>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</si>
  <si>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</si>
  <si>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</si>
  <si>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</si>
  <si>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</si>
  <si>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</si>
  <si>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</si>
  <si>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</si>
  <si>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</si>
  <si>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</si>
  <si>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</si>
  <si>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</si>
  <si>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</si>
  <si>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</si>
  <si>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</si>
  <si>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</si>
  <si>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</si>
  <si>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</si>
  <si>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</si>
  <si>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</si>
  <si>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</si>
  <si>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</si>
  <si>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</si>
  <si>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</si>
  <si>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</si>
  <si>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</si>
  <si>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</si>
  <si>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</si>
  <si>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</si>
  <si>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</si>
  <si>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</si>
  <si>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</si>
  <si>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</si>
  <si>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</si>
  <si>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</si>
  <si>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</si>
  <si>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</si>
  <si>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</si>
  <si>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</si>
  <si>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</si>
  <si>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</si>
  <si>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</si>
  <si>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</si>
  <si>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</si>
  <si>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</si>
  <si>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</si>
  <si>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</si>
  <si>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</si>
  <si>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</si>
  <si>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</si>
  <si>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</si>
  <si>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</si>
  <si>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</si>
  <si>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</si>
  <si>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</si>
  <si>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</si>
  <si>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</si>
  <si>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</si>
  <si>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</si>
  <si>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</si>
  <si>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</si>
  <si>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</si>
  <si>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</si>
  <si>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</si>
  <si>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</si>
  <si>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</si>
  <si>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</si>
  <si>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</si>
  <si>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</si>
  <si>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</si>
  <si>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</si>
  <si>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</si>
  <si>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</si>
  <si>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</si>
  <si>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</si>
  <si>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</si>
  <si>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</si>
  <si>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</si>
  <si>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</si>
  <si>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</si>
  <si>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</si>
  <si>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</si>
  <si>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</si>
  <si>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</si>
  <si>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</si>
  <si>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</si>
  <si>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</si>
  <si>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</si>
  <si>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</si>
  <si>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</si>
  <si>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</si>
  <si>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</si>
  <si>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</si>
  <si>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</si>
  <si>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</si>
  <si>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</si>
  <si>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</si>
  <si>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</si>
  <si>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</si>
  <si>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</si>
  <si>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</si>
  <si>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</si>
  <si>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</si>
  <si>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</si>
  <si>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</si>
  <si>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</si>
  <si>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</si>
  <si>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</si>
  <si>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</si>
  <si>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</si>
  <si>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</si>
  <si>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</si>
  <si>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</si>
  <si>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</si>
  <si>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</si>
  <si>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</si>
  <si>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</si>
  <si>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</si>
  <si>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</si>
  <si>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</si>
  <si>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</si>
  <si>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</si>
  <si>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</si>
  <si>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</si>
  <si>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</si>
  <si>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</si>
  <si>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</si>
  <si>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</si>
  <si>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</si>
  <si>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</si>
  <si>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</si>
  <si>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</si>
  <si>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</si>
  <si>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</si>
  <si>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</si>
  <si>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</si>
  <si>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</si>
  <si>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</si>
  <si>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</si>
  <si>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</si>
  <si>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</si>
  <si>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</si>
  <si>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</si>
  <si>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</si>
  <si>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</si>
  <si>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</si>
  <si>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</si>
  <si>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</si>
  <si>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</si>
  <si>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</si>
  <si>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</si>
  <si>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</si>
  <si>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</si>
  <si>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</si>
  <si>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</si>
  <si>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</si>
  <si>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</si>
  <si>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</si>
  <si>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</si>
  <si>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</si>
  <si>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</si>
  <si>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</si>
  <si>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</si>
  <si>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</si>
  <si>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</si>
  <si>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</si>
  <si>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</si>
  <si>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</si>
  <si>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</si>
  <si>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</si>
  <si>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</si>
  <si>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</si>
  <si>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</si>
  <si>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</si>
  <si>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</si>
  <si>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</si>
  <si>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</si>
  <si>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</si>
  <si>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</si>
  <si>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</si>
  <si>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</si>
  <si>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</si>
  <si>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</si>
  <si>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</si>
  <si>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</si>
  <si>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</si>
  <si>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</si>
  <si>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</si>
  <si>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</si>
  <si>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</si>
  <si>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</si>
  <si>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</si>
  <si>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</si>
  <si>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</si>
  <si>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</si>
  <si>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</si>
  <si>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</si>
  <si>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</si>
  <si>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</si>
  <si>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</si>
  <si>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</si>
  <si>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</si>
  <si>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</si>
  <si>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</si>
  <si>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</si>
  <si>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</si>
  <si>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</si>
  <si>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</si>
  <si>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</si>
  <si>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</si>
  <si>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</si>
  <si>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</si>
  <si>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</si>
  <si>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</si>
  <si>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</si>
  <si>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</si>
  <si>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</si>
  <si>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</si>
  <si>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</si>
  <si>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</si>
  <si>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</si>
  <si>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</si>
  <si>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</si>
  <si>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</si>
  <si>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</si>
  <si>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</si>
  <si>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</si>
  <si>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</si>
  <si>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</si>
  <si>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</si>
  <si>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</si>
  <si>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</si>
  <si>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</si>
  <si>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</si>
  <si>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</si>
  <si>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</si>
  <si>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</si>
  <si>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</si>
  <si>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</si>
  <si>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</si>
  <si>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</si>
  <si>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</si>
  <si>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</si>
  <si>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</si>
  <si>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</si>
  <si>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</si>
  <si>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</si>
  <si>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</si>
  <si>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</si>
  <si>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</si>
  <si>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</si>
  <si>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</si>
  <si>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</si>
  <si>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</si>
  <si>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</si>
  <si>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</si>
  <si>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</si>
  <si>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</si>
  <si>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</si>
  <si>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</si>
  <si>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</si>
  <si>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</si>
  <si>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</si>
  <si>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</si>
  <si>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</si>
  <si>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</si>
  <si>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</si>
  <si>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</si>
  <si>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</si>
  <si>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</si>
  <si>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</si>
  <si>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</si>
  <si>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</si>
  <si>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</si>
  <si>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</si>
  <si>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</si>
  <si>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</si>
  <si>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</si>
  <si>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</si>
  <si>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</si>
  <si>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</si>
  <si>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</si>
  <si>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</si>
  <si>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</si>
  <si>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</si>
  <si>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</si>
  <si>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</si>
  <si>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</si>
  <si>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</si>
  <si>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</si>
  <si>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</si>
  <si>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</si>
  <si>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</si>
  <si>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</si>
  <si>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</si>
  <si>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</si>
  <si>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</si>
  <si>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</si>
  <si>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</si>
  <si>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</si>
  <si>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</si>
  <si>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</si>
  <si>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</si>
  <si>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</si>
  <si>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</si>
  <si>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</si>
  <si>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</si>
  <si>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</si>
  <si>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</si>
  <si>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</si>
  <si>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</si>
  <si>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</si>
  <si>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</si>
  <si>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</si>
  <si>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</si>
  <si>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</si>
  <si>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</si>
  <si>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</si>
  <si>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</si>
  <si>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</si>
  <si>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</si>
  <si>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</si>
  <si>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</si>
  <si>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</si>
  <si>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</si>
  <si>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</si>
  <si>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</si>
  <si>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</si>
  <si>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</si>
  <si>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</si>
  <si>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</si>
  <si>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</si>
  <si>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</si>
  <si>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</si>
  <si>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</si>
  <si>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</si>
  <si>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</si>
  <si>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</si>
  <si>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</si>
  <si>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</si>
  <si>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</si>
  <si>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</si>
  <si>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</si>
  <si>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</si>
  <si>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</si>
  <si>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</si>
  <si>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</si>
  <si>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</si>
  <si>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</si>
  <si>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</si>
  <si>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</si>
  <si>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</si>
  <si>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</si>
  <si>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</si>
  <si>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</si>
  <si>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</si>
  <si>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</si>
  <si>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</si>
  <si>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</si>
  <si>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</si>
  <si>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</si>
  <si>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</si>
  <si>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</si>
  <si>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</si>
  <si>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</si>
  <si>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</si>
  <si>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</si>
  <si>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</si>
  <si>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</si>
  <si>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</si>
  <si>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</si>
  <si>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</si>
  <si>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</si>
  <si>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</si>
  <si>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</si>
  <si>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</si>
  <si>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</si>
  <si>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</si>
  <si>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</si>
  <si>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</si>
  <si>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</si>
  <si>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</si>
  <si>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</si>
  <si>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</si>
  <si>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</si>
  <si>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</si>
  <si>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</si>
  <si>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</si>
  <si>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</si>
  <si>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</si>
  <si>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</si>
  <si>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</si>
  <si>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</si>
  <si>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</si>
  <si>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</si>
  <si>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</si>
  <si>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</si>
  <si>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</si>
  <si>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</si>
  <si>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</si>
  <si>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</si>
  <si>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</si>
  <si>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</si>
  <si>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</si>
  <si>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</si>
  <si>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</si>
  <si>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</si>
  <si>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</si>
  <si>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</si>
  <si>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</si>
  <si>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</si>
  <si>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</si>
  <si>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</si>
  <si>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</si>
  <si>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</si>
  <si>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</si>
  <si>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</si>
  <si>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</si>
  <si>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</si>
  <si>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</si>
  <si>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</si>
  <si>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</si>
  <si>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</si>
  <si>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</si>
  <si>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</si>
  <si>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</si>
  <si>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</si>
  <si>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</si>
  <si>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</si>
  <si>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</si>
  <si>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</si>
  <si>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</si>
  <si>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</si>
  <si>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</si>
  <si>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</si>
  <si>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</si>
  <si>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</si>
  <si>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</si>
  <si>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</si>
  <si>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</si>
  <si>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</si>
  <si>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</si>
  <si>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</si>
  <si>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</si>
  <si>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</si>
  <si>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</si>
  <si>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</si>
  <si>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</si>
  <si>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</si>
  <si>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</si>
  <si>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</si>
  <si>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</si>
  <si>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</si>
  <si>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</si>
  <si>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</si>
  <si>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</si>
  <si>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</si>
  <si>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</si>
  <si>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</si>
  <si>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</si>
  <si>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</si>
  <si>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</si>
  <si>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</si>
  <si>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</si>
  <si>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</si>
  <si>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</si>
  <si>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</si>
  <si>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</si>
  <si>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</si>
  <si>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</si>
  <si>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</si>
  <si>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</si>
  <si>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</si>
  <si>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</si>
  <si>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</si>
  <si>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</si>
  <si>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</si>
  <si>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</si>
  <si>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</si>
  <si>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</si>
  <si>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</si>
  <si>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</si>
  <si>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</si>
  <si>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</si>
  <si>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</si>
  <si>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</si>
  <si>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</si>
  <si>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</si>
  <si>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</si>
  <si>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</si>
  <si>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</si>
  <si>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</si>
  <si>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</si>
  <si>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</si>
  <si>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</si>
  <si>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</si>
  <si>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</si>
  <si>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</si>
  <si>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</si>
  <si>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</si>
  <si>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</si>
  <si>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</si>
  <si>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</si>
  <si>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</si>
  <si>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</si>
  <si>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</si>
  <si>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</si>
  <si>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</si>
  <si>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</si>
  <si>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</si>
  <si>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</si>
  <si>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</si>
  <si>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</si>
  <si>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</si>
  <si>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</si>
  <si>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</si>
  <si>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</si>
  <si>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</si>
  <si>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</si>
  <si>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</si>
  <si>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</si>
  <si>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</si>
  <si>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</si>
  <si>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</si>
  <si>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</si>
  <si>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</si>
  <si>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</si>
  <si>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</si>
  <si>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</si>
  <si>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</si>
  <si>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</si>
  <si>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</si>
  <si>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</si>
  <si>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</si>
  <si>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</si>
  <si>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</si>
  <si>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</si>
  <si>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</si>
  <si>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</si>
  <si>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</si>
  <si>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</si>
  <si>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</si>
  <si>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</si>
  <si>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</si>
  <si>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</si>
  <si>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</si>
  <si>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</si>
  <si>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</si>
  <si>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</si>
  <si>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</si>
  <si>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</si>
  <si>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</si>
  <si>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</si>
  <si>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</si>
  <si>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</si>
  <si>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</si>
  <si>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</si>
  <si>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</si>
  <si>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</si>
  <si>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</si>
  <si>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</si>
  <si>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</si>
  <si>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</si>
  <si>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</si>
  <si>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</si>
  <si>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</si>
  <si>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</si>
  <si>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</si>
  <si>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</si>
  <si>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</si>
  <si>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</si>
  <si>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</si>
  <si>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</si>
  <si>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</si>
  <si>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</si>
  <si>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</si>
  <si>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</si>
  <si>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</si>
  <si>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</si>
  <si>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</si>
  <si>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</si>
  <si>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</si>
  <si>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</si>
  <si>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</si>
  <si>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</si>
  <si>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</si>
  <si>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</si>
  <si>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</si>
  <si>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</si>
  <si>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</si>
  <si>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</si>
  <si>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</si>
  <si>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</si>
  <si>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</si>
  <si>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</si>
  <si>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</si>
  <si>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</si>
  <si>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</si>
  <si>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</si>
  <si>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</si>
  <si>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</si>
  <si>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</si>
  <si>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</si>
  <si>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</si>
  <si>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</si>
  <si>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</si>
  <si>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</si>
  <si>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</si>
  <si>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</si>
  <si>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</si>
  <si>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</si>
  <si>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</si>
  <si>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</si>
  <si>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</si>
  <si>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</si>
  <si>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</si>
  <si>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</si>
  <si>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</si>
  <si>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</si>
  <si>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</si>
  <si>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</si>
  <si>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</si>
  <si>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</si>
  <si>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</si>
  <si>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</si>
  <si>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</si>
  <si>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</si>
  <si>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</si>
  <si>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</si>
  <si>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</si>
  <si>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</si>
  <si>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</si>
  <si>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</si>
  <si>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</si>
  <si>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</si>
  <si>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</si>
  <si>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</si>
  <si>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</si>
  <si>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</si>
  <si>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</si>
  <si>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</si>
  <si>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</si>
  <si>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</si>
  <si>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</si>
  <si>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</si>
  <si>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</si>
  <si>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</si>
  <si>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</si>
  <si>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</si>
  <si>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</si>
  <si>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</si>
  <si>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</si>
  <si>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</si>
  <si>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</si>
  <si>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</si>
  <si>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</si>
  <si>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</si>
  <si>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</si>
  <si>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</si>
  <si>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</si>
  <si>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</si>
  <si>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</si>
  <si>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</si>
  <si>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</si>
  <si>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</si>
  <si>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</si>
  <si>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</si>
  <si>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</si>
  <si>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</si>
  <si>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</si>
  <si>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</si>
  <si>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</si>
  <si>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</si>
  <si>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</si>
  <si>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</si>
  <si>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</si>
  <si>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</si>
  <si>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</si>
  <si>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</si>
  <si>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</si>
  <si>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</si>
  <si>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</si>
  <si>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</si>
  <si>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</si>
  <si>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</si>
  <si>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</si>
  <si>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</si>
  <si>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</si>
  <si>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</si>
  <si>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</si>
  <si>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</si>
  <si>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</si>
  <si>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</si>
  <si>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</si>
  <si>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</si>
  <si>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</si>
  <si>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</si>
  <si>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</si>
  <si>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</si>
  <si>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</si>
  <si>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</si>
  <si>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</si>
  <si>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</si>
  <si>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</si>
  <si>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</si>
  <si>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</si>
  <si>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</si>
  <si>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</si>
  <si>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</si>
  <si>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</si>
  <si>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</si>
  <si>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</si>
  <si>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</si>
  <si>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</si>
  <si>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</si>
  <si>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</si>
  <si>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</si>
  <si>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</si>
  <si>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</si>
  <si>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</si>
  <si>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</si>
  <si>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</si>
  <si>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</si>
  <si>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</si>
  <si>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</si>
  <si>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</si>
  <si>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</si>
  <si>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</si>
  <si>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</si>
  <si>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</si>
  <si>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</si>
  <si>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</si>
  <si>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</si>
  <si>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</si>
  <si>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</si>
  <si>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</si>
  <si>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</si>
  <si>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</si>
  <si>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</si>
  <si>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</si>
  <si>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</si>
  <si>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</si>
  <si>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</si>
  <si>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</si>
  <si>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</si>
  <si>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</si>
  <si>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</si>
  <si>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</si>
  <si>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</si>
  <si>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</si>
  <si>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</si>
  <si>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</si>
  <si>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</si>
  <si>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</si>
  <si>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</si>
  <si>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</si>
  <si>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</si>
  <si>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</si>
  <si>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</si>
  <si>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</si>
  <si>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</si>
  <si>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</si>
  <si>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</si>
  <si>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</si>
  <si>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</si>
  <si>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</si>
  <si>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</si>
  <si>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</si>
  <si>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</si>
  <si>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</si>
  <si>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</si>
  <si>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</si>
  <si>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</si>
  <si>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</si>
  <si>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</si>
  <si>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</si>
  <si>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</si>
  <si>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</si>
  <si>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</si>
  <si>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</si>
  <si>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</si>
  <si>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</si>
  <si>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</si>
  <si>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</si>
  <si>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</si>
  <si>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</si>
  <si>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</si>
  <si>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</si>
  <si>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</si>
  <si>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</si>
  <si>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</si>
  <si>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</si>
  <si>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</si>
  <si>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</si>
  <si>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</si>
  <si>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</si>
  <si>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</si>
  <si>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</si>
  <si>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</si>
  <si>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</si>
  <si>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</si>
  <si>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</si>
  <si>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</si>
  <si>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</si>
  <si>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</si>
  <si>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</si>
  <si>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</si>
  <si>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</si>
  <si>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</si>
  <si>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</si>
  <si>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</si>
  <si>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</si>
  <si>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</si>
  <si>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</si>
  <si>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</si>
  <si>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</si>
  <si>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</si>
  <si>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</si>
  <si>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</si>
  <si>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</si>
  <si>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</si>
  <si>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</si>
  <si>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</si>
  <si>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</si>
  <si>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</si>
  <si>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</si>
  <si>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</si>
  <si>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</si>
  <si>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</si>
  <si>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</si>
  <si>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</si>
  <si>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</si>
  <si>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</si>
  <si>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</si>
  <si>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</si>
  <si>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</si>
  <si>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</si>
  <si>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</si>
  <si>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</si>
  <si>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</si>
  <si>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</si>
  <si>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</si>
  <si>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</si>
  <si>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</si>
  <si>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</si>
  <si>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</si>
  <si>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</si>
  <si>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</si>
  <si>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</si>
  <si>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</si>
  <si>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</si>
  <si>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</si>
  <si>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</si>
  <si>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</si>
  <si>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</si>
  <si>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</si>
  <si>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</si>
  <si>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</si>
  <si>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</si>
  <si>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</si>
  <si>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</si>
  <si>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</si>
  <si>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</si>
  <si>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</si>
  <si>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</si>
  <si>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</si>
  <si>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</si>
  <si>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</si>
  <si>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</si>
  <si>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</si>
  <si>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</si>
  <si>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</si>
  <si>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</si>
  <si>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</si>
  <si>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</si>
  <si>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</si>
  <si>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</si>
  <si>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</si>
  <si>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</si>
  <si>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</si>
  <si>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</si>
  <si>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</si>
  <si>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</si>
  <si>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</si>
  <si>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</si>
  <si>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</si>
  <si>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</si>
  <si>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</si>
  <si>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</si>
  <si>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</si>
  <si>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</si>
  <si>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</si>
  <si>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</si>
  <si>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</si>
  <si>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</si>
  <si>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</si>
  <si>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</si>
  <si>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</si>
  <si>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</si>
  <si>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</si>
  <si>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</si>
  <si>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</si>
  <si>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</si>
  <si>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</si>
  <si>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</si>
  <si>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</si>
  <si>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</si>
  <si>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</si>
  <si>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</si>
  <si>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</si>
  <si>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</si>
  <si>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</si>
  <si>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</si>
  <si>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</si>
  <si>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</si>
  <si>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</si>
  <si>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</si>
  <si>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</si>
  <si>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</si>
  <si>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</si>
  <si>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</si>
  <si>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</si>
  <si>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</si>
  <si>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</si>
  <si>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</si>
  <si>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</si>
  <si>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</si>
  <si>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</si>
  <si>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</si>
  <si>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</si>
  <si>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</si>
  <si>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</si>
  <si>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</si>
  <si>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</si>
  <si>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</si>
  <si>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</si>
  <si>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</si>
  <si>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</si>
  <si>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</si>
  <si>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</si>
  <si>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</si>
  <si>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</si>
  <si>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</si>
  <si>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</si>
  <si>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</si>
  <si>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</si>
  <si>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</si>
  <si>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</si>
  <si>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</si>
  <si>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</si>
  <si>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</si>
  <si>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</si>
  <si>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</si>
  <si>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</si>
  <si>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</si>
  <si>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</si>
  <si>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</si>
  <si>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</si>
  <si>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</si>
  <si>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</si>
  <si>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</si>
  <si>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</si>
  <si>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</si>
  <si>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</si>
  <si>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</si>
  <si>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</si>
  <si>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</si>
  <si>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</si>
  <si>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</si>
  <si>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</si>
  <si>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</si>
  <si>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</si>
  <si>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</si>
  <si>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</si>
  <si>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</si>
  <si>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</si>
  <si>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</si>
  <si>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</si>
  <si>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</si>
  <si>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</si>
  <si>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</si>
  <si>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</si>
  <si>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</si>
  <si>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</si>
  <si>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</si>
  <si>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</si>
  <si>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</si>
  <si>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</si>
  <si>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</si>
  <si>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</si>
  <si>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</si>
  <si>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</si>
  <si>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</si>
  <si>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</si>
  <si>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</si>
  <si>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</si>
  <si>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</si>
  <si>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</si>
  <si>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</si>
  <si>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</si>
  <si>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</si>
  <si>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</si>
  <si>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</si>
  <si>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</si>
  <si>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</si>
  <si>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</si>
  <si>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</si>
  <si>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</si>
  <si>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</si>
  <si>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</si>
  <si>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</si>
  <si>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</si>
  <si>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</si>
  <si>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</si>
  <si>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</si>
  <si>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</si>
  <si>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</si>
  <si>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</si>
  <si>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</si>
  <si>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</si>
  <si>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</si>
  <si>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</si>
  <si>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</si>
  <si>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</si>
  <si>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</si>
  <si>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</si>
  <si>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</si>
  <si>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</si>
  <si>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</si>
  <si>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</si>
  <si>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</si>
  <si>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</si>
  <si>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</si>
  <si>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</si>
  <si>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</si>
  <si>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</si>
  <si>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</si>
  <si>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</si>
  <si>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</si>
  <si>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</si>
  <si>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</si>
  <si>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</si>
  <si>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</si>
  <si>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</si>
  <si>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</si>
  <si>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</si>
  <si>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</si>
  <si>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</si>
  <si>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</si>
  <si>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</si>
  <si>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</si>
  <si>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</si>
  <si>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</si>
  <si>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</si>
  <si>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</si>
  <si>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</si>
  <si>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</si>
  <si>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</si>
  <si>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</si>
  <si>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</si>
  <si>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</si>
  <si>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</si>
  <si>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</si>
  <si>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</si>
  <si>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</si>
  <si>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</si>
  <si>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</si>
  <si>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</si>
  <si>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</si>
  <si>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</si>
  <si>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</si>
  <si>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</si>
  <si>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</si>
  <si>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</si>
  <si>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</si>
  <si>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</si>
  <si>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</si>
  <si>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</si>
  <si>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</si>
  <si>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</si>
  <si>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</si>
  <si>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</si>
  <si>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</si>
  <si>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</si>
  <si>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</si>
  <si>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</si>
  <si>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</si>
  <si>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</si>
  <si>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</si>
  <si>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</si>
  <si>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</si>
  <si>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</si>
  <si>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</si>
  <si>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</si>
  <si>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</si>
  <si>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</si>
  <si>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</si>
  <si>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</si>
  <si>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</si>
  <si>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</si>
  <si>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</si>
  <si>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</si>
  <si>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</si>
  <si>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</si>
  <si>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</si>
  <si>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</si>
  <si>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</si>
  <si>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</si>
  <si>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</si>
  <si>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</si>
  <si>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</si>
  <si>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</si>
  <si>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</si>
  <si>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</si>
  <si>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</si>
  <si>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</si>
  <si>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</si>
  <si>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</si>
  <si>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</si>
  <si>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</si>
  <si>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</si>
  <si>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</si>
  <si>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</si>
  <si>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</si>
  <si>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</si>
  <si>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</si>
  <si>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</si>
  <si>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</si>
  <si>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</si>
  <si>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</si>
  <si>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</si>
  <si>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</si>
  <si>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</si>
  <si>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</si>
  <si>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</si>
  <si>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</si>
  <si>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</si>
  <si>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</si>
  <si>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</si>
  <si>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</si>
  <si>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</si>
  <si>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</si>
  <si>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</si>
  <si>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</si>
  <si>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</si>
  <si>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</si>
  <si>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</si>
  <si>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</si>
  <si>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</si>
  <si>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</si>
  <si>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</si>
  <si>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</si>
  <si>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</si>
  <si>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</si>
  <si>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</si>
  <si>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</si>
  <si>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</si>
  <si>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</si>
  <si>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</si>
  <si>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</si>
  <si>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</si>
  <si>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</si>
  <si>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</si>
  <si>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</si>
  <si>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</si>
  <si>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</si>
  <si>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</si>
  <si>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</si>
  <si>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</si>
  <si>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</si>
  <si>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</si>
  <si>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</si>
  <si>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</si>
  <si>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</si>
  <si>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</si>
  <si>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</si>
  <si>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</si>
  <si>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</si>
  <si>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</si>
  <si>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</si>
  <si>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</si>
  <si>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</si>
  <si>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</si>
  <si>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</si>
  <si>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</si>
  <si>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</si>
  <si>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</si>
  <si>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</si>
  <si>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</si>
  <si>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</si>
  <si>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</si>
  <si>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</si>
  <si>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</si>
  <si>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</si>
  <si>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</si>
  <si>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</si>
  <si>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</si>
  <si>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</si>
  <si>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</si>
  <si>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</si>
  <si>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</si>
  <si>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</si>
  <si>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</si>
  <si>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</si>
  <si>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</si>
  <si>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</si>
  <si>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</si>
  <si>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</si>
  <si>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</si>
  <si>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</si>
  <si>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</si>
  <si>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</si>
  <si>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</si>
  <si>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</si>
  <si>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</si>
  <si>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</si>
  <si>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</si>
  <si>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</si>
  <si>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</si>
  <si>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</si>
  <si>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</si>
  <si>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</si>
  <si>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</si>
  <si>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</si>
  <si>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</si>
  <si>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</si>
  <si>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</si>
  <si>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</si>
  <si>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</si>
  <si>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</si>
  <si>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</si>
  <si>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</si>
  <si>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</si>
  <si>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</si>
  <si>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</si>
  <si>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</si>
  <si>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</si>
  <si>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</si>
  <si>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</si>
  <si>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</si>
  <si>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</si>
  <si>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</si>
  <si>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</si>
  <si>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</si>
  <si>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</si>
  <si>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</si>
  <si>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</si>
  <si>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</si>
  <si>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</si>
  <si>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</si>
  <si>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</si>
  <si>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</si>
  <si>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</si>
  <si>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</si>
  <si>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</si>
  <si>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</si>
  <si>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</si>
  <si>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</si>
  <si>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</si>
  <si>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</si>
  <si>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</si>
  <si>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</si>
  <si>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</si>
  <si>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</si>
  <si>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</si>
  <si>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</si>
  <si>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</si>
  <si>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</si>
  <si>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</si>
  <si>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</si>
  <si>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</si>
  <si>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</si>
  <si>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</si>
  <si>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</si>
  <si>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</si>
  <si>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</si>
  <si>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</si>
  <si>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</si>
  <si>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</si>
  <si>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</si>
  <si>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</si>
  <si>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</si>
  <si>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</si>
  <si>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</si>
  <si>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</si>
  <si>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</si>
  <si>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</si>
  <si>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</si>
  <si>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</si>
  <si>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</si>
  <si>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</si>
  <si>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</si>
  <si>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</si>
  <si>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</si>
  <si>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</si>
  <si>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</si>
  <si>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</si>
  <si>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</si>
  <si>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</si>
  <si>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</si>
  <si>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</si>
  <si>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</si>
  <si>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</si>
  <si>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</si>
  <si>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</si>
  <si>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</si>
  <si>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</si>
  <si>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</si>
  <si>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</si>
  <si>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</si>
  <si>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</si>
  <si>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</si>
  <si>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</si>
  <si>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</si>
  <si>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</si>
  <si>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</si>
  <si>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</si>
  <si>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</si>
  <si>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</si>
  <si>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</si>
  <si>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</si>
  <si>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</si>
  <si>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</si>
  <si>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</si>
  <si>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</si>
  <si>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</si>
  <si>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</si>
  <si>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</si>
  <si>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</si>
  <si>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</si>
  <si>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</si>
  <si>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</si>
  <si>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</si>
  <si>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</si>
  <si>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</si>
  <si>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</si>
  <si>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</si>
  <si>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</si>
  <si>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</si>
  <si>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</si>
  <si>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</si>
  <si>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</si>
  <si>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</si>
  <si>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</si>
  <si>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</si>
  <si>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</si>
  <si>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</si>
  <si>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</si>
  <si>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</si>
  <si>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</si>
  <si>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</si>
  <si>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</si>
  <si>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</si>
  <si>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</si>
  <si>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</si>
  <si>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</si>
  <si>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</si>
  <si>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</si>
  <si>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</si>
  <si>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</si>
  <si>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</si>
  <si>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</si>
  <si>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</si>
  <si>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</si>
  <si>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</si>
  <si>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</si>
  <si>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</si>
  <si>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</si>
  <si>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</si>
  <si>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</si>
  <si>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</si>
  <si>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</si>
  <si>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</si>
  <si>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</si>
  <si>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</si>
  <si>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</si>
  <si>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</si>
  <si>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</si>
  <si>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</si>
  <si>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</si>
  <si>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</si>
  <si>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</si>
  <si>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</si>
  <si>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</si>
  <si>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</si>
  <si>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</si>
  <si>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</si>
  <si>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</si>
  <si>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</si>
  <si>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</si>
  <si>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</si>
  <si>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</si>
  <si>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</si>
  <si>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</si>
  <si>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</si>
  <si>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</si>
  <si>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</si>
  <si>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</si>
  <si>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</si>
  <si>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</si>
  <si>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</si>
  <si>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</si>
  <si>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</si>
  <si>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</si>
  <si>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</si>
  <si>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</si>
  <si>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</si>
  <si>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</si>
  <si>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</si>
  <si>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</si>
  <si>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</si>
  <si>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</si>
  <si>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</si>
  <si>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</si>
  <si>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</si>
  <si>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</si>
  <si>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</si>
  <si>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</si>
  <si>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</si>
  <si>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</si>
  <si>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</si>
  <si>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</si>
  <si>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</si>
  <si>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</si>
  <si>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</si>
  <si>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</si>
  <si>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</si>
  <si>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</si>
  <si>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</si>
  <si>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</si>
  <si>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</si>
  <si>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</si>
  <si>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</si>
  <si>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</si>
  <si>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</si>
  <si>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</si>
  <si>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</si>
  <si>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</si>
  <si>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</si>
  <si>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</si>
  <si>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</si>
  <si>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</si>
  <si>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</si>
  <si>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</si>
  <si>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</si>
  <si>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</si>
  <si>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</si>
  <si>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</si>
  <si>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</si>
  <si>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</si>
  <si>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</si>
  <si>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</si>
  <si>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</si>
  <si>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</si>
  <si>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</si>
  <si>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</si>
  <si>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</si>
  <si>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</si>
  <si>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</si>
  <si>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</si>
  <si>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</si>
  <si>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</si>
  <si>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</si>
  <si>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</si>
  <si>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</si>
  <si>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</si>
  <si>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</si>
  <si>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</si>
  <si>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</si>
  <si>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</si>
  <si>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</si>
  <si>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</si>
  <si>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</si>
  <si>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</si>
  <si>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</si>
  <si>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</si>
  <si>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</si>
  <si>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</si>
  <si>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</si>
  <si>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</si>
  <si>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</si>
  <si>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</si>
  <si>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</si>
  <si>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</si>
  <si>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</si>
  <si>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</si>
  <si>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</si>
  <si>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</si>
  <si>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</si>
  <si>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</si>
  <si>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</si>
  <si>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</si>
  <si>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</si>
  <si>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</si>
  <si>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</si>
  <si>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</si>
  <si>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</si>
  <si>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</si>
  <si>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</si>
  <si>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</si>
  <si>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</si>
  <si>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</si>
  <si>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</si>
  <si>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</si>
  <si>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</si>
  <si>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</si>
  <si>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</si>
  <si>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</si>
  <si>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</si>
  <si>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</si>
  <si>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</si>
  <si>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</si>
  <si>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</si>
  <si>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</si>
  <si>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</si>
  <si>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</si>
  <si>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</si>
  <si>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</si>
  <si>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</si>
  <si>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</si>
  <si>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</si>
  <si>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</si>
  <si>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</si>
  <si>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</si>
  <si>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</si>
  <si>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</si>
  <si>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</si>
  <si>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</si>
  <si>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</si>
  <si>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</si>
  <si>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</si>
  <si>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</si>
  <si>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</si>
  <si>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</si>
  <si>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</si>
  <si>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</si>
  <si>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</si>
  <si>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</si>
  <si>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</si>
  <si>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</si>
  <si>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</si>
  <si>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</si>
  <si>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</si>
  <si>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</si>
  <si>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</si>
  <si>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</si>
  <si>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</si>
  <si>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</si>
  <si>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</si>
  <si>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</si>
  <si>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</si>
  <si>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</si>
  <si>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</si>
  <si>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</si>
  <si>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</si>
  <si>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</si>
  <si>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</si>
  <si>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</si>
  <si>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</si>
  <si>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</si>
  <si>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</si>
  <si>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</si>
  <si>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</si>
  <si>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</si>
  <si>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</si>
  <si>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</si>
  <si>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</si>
  <si>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</si>
  <si>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</si>
  <si>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</si>
  <si>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</si>
  <si>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</si>
  <si>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</si>
  <si>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</si>
  <si>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</si>
  <si>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</si>
  <si>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</si>
  <si>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</si>
  <si>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</si>
  <si>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</si>
  <si>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</si>
  <si>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</si>
  <si>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</si>
  <si>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</si>
  <si>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</si>
  <si>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</si>
  <si>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</si>
  <si>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</si>
  <si>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</si>
  <si>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</si>
  <si>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</si>
  <si>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</si>
  <si>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</si>
  <si>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</si>
  <si>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</si>
  <si>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</si>
  <si>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</si>
  <si>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</si>
  <si>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</si>
  <si>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</si>
  <si>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</si>
  <si>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</si>
  <si>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</si>
  <si>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</si>
  <si>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</si>
  <si>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</si>
  <si>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</si>
  <si>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</si>
  <si>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</si>
  <si>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</si>
  <si>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</si>
  <si>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</si>
  <si>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</si>
  <si>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</si>
  <si>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</si>
  <si>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</si>
  <si>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</si>
  <si>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</si>
  <si>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</si>
  <si>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</si>
  <si>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</si>
  <si>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</si>
  <si>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</si>
  <si>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</si>
  <si>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</si>
  <si>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</si>
  <si>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</si>
  <si>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</si>
  <si>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</si>
  <si>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</si>
  <si>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</si>
  <si>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</si>
  <si>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</si>
  <si>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</si>
  <si>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</si>
  <si>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</si>
  <si>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</si>
  <si>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</si>
  <si>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</si>
  <si>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</si>
  <si>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</si>
  <si>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</si>
  <si>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</si>
  <si>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</si>
  <si>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</si>
  <si>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</si>
  <si>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</si>
  <si>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</si>
  <si>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</si>
  <si>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</si>
  <si>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</si>
  <si>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</si>
  <si>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</si>
  <si>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</si>
  <si>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</si>
  <si>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</si>
  <si>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</si>
  <si>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</si>
  <si>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</si>
  <si>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</si>
  <si>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</si>
  <si>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</si>
  <si>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</si>
  <si>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</si>
  <si>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</si>
  <si>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</si>
  <si>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</si>
  <si>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</si>
  <si>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</si>
  <si>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</si>
  <si>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</si>
  <si>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</si>
  <si>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</si>
  <si>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</si>
  <si>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</si>
  <si>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</si>
  <si>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</si>
  <si>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</si>
  <si>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</si>
  <si>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</si>
  <si>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</si>
  <si>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</si>
  <si>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</si>
  <si>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</si>
  <si>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</si>
  <si>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</si>
  <si>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</si>
  <si>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</si>
  <si>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</si>
  <si>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</si>
  <si>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</si>
  <si>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</si>
  <si>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</si>
  <si>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</si>
  <si>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</si>
  <si>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</si>
  <si>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</si>
  <si>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</si>
  <si>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</si>
  <si>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</si>
  <si>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</si>
  <si>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</si>
  <si>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</si>
  <si>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</si>
  <si>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</si>
  <si>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</si>
  <si>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</si>
  <si>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</si>
  <si>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</si>
  <si>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</si>
  <si>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</si>
  <si>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</si>
  <si>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</si>
  <si>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</si>
  <si>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</si>
  <si>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</si>
  <si>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</si>
  <si>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</si>
  <si>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</si>
  <si>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</si>
  <si>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</si>
  <si>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</si>
  <si>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</si>
  <si>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</si>
  <si>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</si>
  <si>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</si>
  <si>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</si>
  <si>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</si>
  <si>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</si>
  <si>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</si>
  <si>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</si>
  <si>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</si>
  <si>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</si>
  <si>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</si>
  <si>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</si>
  <si>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</si>
  <si>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</si>
  <si>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</si>
  <si>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</si>
  <si>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</si>
  <si>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</si>
  <si>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</si>
  <si>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</si>
  <si>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</si>
  <si>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</si>
  <si>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</si>
  <si>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</si>
  <si>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</si>
  <si>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</si>
  <si>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</si>
  <si>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</si>
  <si>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</si>
  <si>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</si>
  <si>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</si>
  <si>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</si>
  <si>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</si>
  <si>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</si>
  <si>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</si>
  <si>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</si>
  <si>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</si>
  <si>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</si>
  <si>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</si>
  <si>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</si>
  <si>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</si>
  <si>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</si>
  <si>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</si>
  <si>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</si>
  <si>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</si>
  <si>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</si>
  <si>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</si>
  <si>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</si>
  <si>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</si>
  <si>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</si>
  <si>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</si>
  <si>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</si>
  <si>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</si>
  <si>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</si>
  <si>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</si>
  <si>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</si>
  <si>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</si>
  <si>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</si>
  <si>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</si>
  <si>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</si>
  <si>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</si>
  <si>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</si>
  <si>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</si>
  <si>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</si>
  <si>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</si>
  <si>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</si>
  <si>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</si>
  <si>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</si>
  <si>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</si>
  <si>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</si>
  <si>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</si>
  <si>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</si>
  <si>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</si>
  <si>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</si>
  <si>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</si>
  <si>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</si>
  <si>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</si>
  <si>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</si>
  <si>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</si>
  <si>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</si>
  <si>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</si>
  <si>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</si>
  <si>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</si>
  <si>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</si>
  <si>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</si>
  <si>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</si>
  <si>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</si>
  <si>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</si>
  <si>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</si>
  <si>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</si>
  <si>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</si>
  <si>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</si>
  <si>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</si>
  <si>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</si>
  <si>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</si>
  <si>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</si>
  <si>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</si>
  <si>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</si>
  <si>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</si>
  <si>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</si>
  <si>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</si>
  <si>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</si>
  <si>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</si>
  <si>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</si>
  <si>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</si>
  <si>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</si>
  <si>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</si>
  <si>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</si>
  <si>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</si>
  <si>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</si>
  <si>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</si>
  <si>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</si>
  <si>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</si>
  <si>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</si>
  <si>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</si>
  <si>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</si>
  <si>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</si>
  <si>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</si>
  <si>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</si>
  <si>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</si>
  <si>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</si>
  <si>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</si>
  <si>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</si>
  <si>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</si>
  <si>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</si>
  <si>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</si>
  <si>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</si>
  <si>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</si>
  <si>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</si>
  <si>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</si>
  <si>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</si>
  <si>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</si>
  <si>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</si>
  <si>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</si>
  <si>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</si>
  <si>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</si>
  <si>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</si>
  <si>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</si>
  <si>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</si>
  <si>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</si>
  <si>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</si>
  <si>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</si>
  <si>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</si>
  <si>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</si>
  <si>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</si>
  <si>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</si>
  <si>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</si>
  <si>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</si>
  <si>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</si>
  <si>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</si>
  <si>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</si>
  <si>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</si>
  <si>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</si>
  <si>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</si>
  <si>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</si>
  <si>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</si>
  <si>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</si>
  <si>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</si>
  <si>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</si>
  <si>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</si>
  <si>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</si>
  <si>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</si>
  <si>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</si>
  <si>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</si>
  <si>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</si>
  <si>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</si>
  <si>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</si>
  <si>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</si>
  <si>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</si>
  <si>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</si>
  <si>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</si>
  <si>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</si>
  <si>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</si>
  <si>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</si>
  <si>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</si>
  <si>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</si>
  <si>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</si>
  <si>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</si>
  <si>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</si>
  <si>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</si>
  <si>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</si>
  <si>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</si>
  <si>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</si>
  <si>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</si>
  <si>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</si>
  <si>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</si>
  <si>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</si>
  <si>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</si>
  <si>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</si>
  <si>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</si>
  <si>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</si>
  <si>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</si>
  <si>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</si>
  <si>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</si>
  <si>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</si>
  <si>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</si>
  <si>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</si>
  <si>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</si>
  <si>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</si>
  <si>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</si>
  <si>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</si>
  <si>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</si>
  <si>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</si>
  <si>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</si>
  <si>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</si>
  <si>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</si>
  <si>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</si>
  <si>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</si>
  <si>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</si>
  <si>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</si>
  <si>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</si>
  <si>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</si>
  <si>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</si>
  <si>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</si>
  <si>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</si>
  <si>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</si>
  <si>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</si>
  <si>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</si>
  <si>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</si>
  <si>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</si>
  <si>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</si>
  <si>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</si>
  <si>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</si>
  <si>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</si>
  <si>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</si>
  <si>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</si>
  <si>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</si>
  <si>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</si>
  <si>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</si>
  <si>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</si>
  <si>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</si>
  <si>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</si>
  <si>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</si>
  <si>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</si>
  <si>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</si>
  <si>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</si>
  <si>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</si>
  <si>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</si>
  <si>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</si>
  <si>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</si>
  <si>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</si>
  <si>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</si>
  <si>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</si>
  <si>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</si>
  <si>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</si>
  <si>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</si>
  <si>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</si>
  <si>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</si>
  <si>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</si>
  <si>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</si>
  <si>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</si>
  <si>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</si>
  <si>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</si>
  <si>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</si>
  <si>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</si>
  <si>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</si>
  <si>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</si>
  <si>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</si>
  <si>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</si>
  <si>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</si>
  <si>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</si>
  <si>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</si>
  <si>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</si>
  <si>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</si>
  <si>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</si>
  <si>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</si>
  <si>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</si>
  <si>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</si>
  <si>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</si>
  <si>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</si>
  <si>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</si>
  <si>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</si>
  <si>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</si>
  <si>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</si>
  <si>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</si>
  <si>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</si>
  <si>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</si>
  <si>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</si>
  <si>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</si>
  <si>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</si>
  <si>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</si>
  <si>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</si>
  <si>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</si>
  <si>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</si>
  <si>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</si>
  <si>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</si>
  <si>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</si>
  <si>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</si>
  <si>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</si>
  <si>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</si>
  <si>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</si>
  <si>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</si>
  <si>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</si>
  <si>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</si>
  <si>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</si>
  <si>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</si>
  <si>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</si>
  <si>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</si>
  <si>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</si>
  <si>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</si>
  <si>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</si>
  <si>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</si>
  <si>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</si>
  <si>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</si>
  <si>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</si>
  <si>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</si>
  <si>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</si>
  <si>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</si>
  <si>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</si>
  <si>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</si>
  <si>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</si>
  <si>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</si>
  <si>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</si>
  <si>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</si>
  <si>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</si>
  <si>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</si>
  <si>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</si>
  <si>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</si>
  <si>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</si>
  <si>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</si>
  <si>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</si>
  <si>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</si>
  <si>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</si>
  <si>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</si>
  <si>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</si>
  <si>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</si>
  <si>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</si>
  <si>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</si>
  <si>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</si>
  <si>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</si>
  <si>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</si>
  <si>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</si>
  <si>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</si>
  <si>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</si>
  <si>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</si>
  <si>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</si>
  <si>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</si>
  <si>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</si>
  <si>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</si>
  <si>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</si>
  <si>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</si>
  <si>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</si>
  <si>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</si>
  <si>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</si>
  <si>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</si>
  <si>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</si>
  <si>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</si>
  <si>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</si>
  <si>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</si>
  <si>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</si>
  <si>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</si>
  <si>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</si>
  <si>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</si>
  <si>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</si>
  <si>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</si>
  <si>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</si>
  <si>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</si>
  <si>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</si>
  <si>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</si>
  <si>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</si>
  <si>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</si>
  <si>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</si>
  <si>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</si>
  <si>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</si>
  <si>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</si>
  <si>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</si>
  <si>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</si>
  <si>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</si>
  <si>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</si>
  <si>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</si>
  <si>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</si>
  <si>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</si>
  <si>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</si>
  <si>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</si>
  <si>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</si>
  <si>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</si>
  <si>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</si>
  <si>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</si>
  <si>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</si>
  <si>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</si>
  <si>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</si>
  <si>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</si>
  <si>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</si>
  <si>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</si>
  <si>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</si>
  <si>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</si>
  <si>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</si>
  <si>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</si>
  <si>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</si>
  <si>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</si>
  <si>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</si>
  <si>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</si>
  <si>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</si>
  <si>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</si>
  <si>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</si>
  <si>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</si>
  <si>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</si>
  <si>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</si>
  <si>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</si>
  <si>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</si>
  <si>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</si>
  <si>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</si>
  <si>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</si>
  <si>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</si>
  <si>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</si>
  <si>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</si>
  <si>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</si>
  <si>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</si>
  <si>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</si>
  <si>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</si>
  <si>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</si>
  <si>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</si>
  <si>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</si>
  <si>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</si>
  <si>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</si>
  <si>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</si>
  <si>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</si>
  <si>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</si>
  <si>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</si>
  <si>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</si>
  <si>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</si>
  <si>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</si>
  <si>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</si>
  <si>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</si>
  <si>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</si>
  <si>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</si>
  <si>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</si>
  <si>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</si>
  <si>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</si>
  <si>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</si>
  <si>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</si>
  <si>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</si>
  <si>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</si>
  <si>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</si>
  <si>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</si>
  <si>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</si>
  <si>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</si>
  <si>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</si>
  <si>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</si>
  <si>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</si>
  <si>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</si>
  <si>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</si>
  <si>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</si>
  <si>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</si>
  <si>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</si>
  <si>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</si>
  <si>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</si>
  <si>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</si>
  <si>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</si>
  <si>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</si>
  <si>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</si>
  <si>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</si>
  <si>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</si>
  <si>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</si>
  <si>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</si>
  <si>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</si>
  <si>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</si>
  <si>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</si>
  <si>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</si>
  <si>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</si>
  <si>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</si>
  <si>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</si>
  <si>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</si>
  <si>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</si>
  <si>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</si>
  <si>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</si>
  <si>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</si>
  <si>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</si>
  <si>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</si>
  <si>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</si>
  <si>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</si>
  <si>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</si>
  <si>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</si>
  <si>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</si>
  <si>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</si>
  <si>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</si>
  <si>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</si>
  <si>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</si>
  <si>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</si>
  <si>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</si>
  <si>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</si>
  <si>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</si>
  <si>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</si>
  <si>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</si>
  <si>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</si>
  <si>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</si>
  <si>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</si>
  <si>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</si>
  <si>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</si>
  <si>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</si>
  <si>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</si>
  <si>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</si>
  <si>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</si>
  <si>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</si>
  <si>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</si>
  <si>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</si>
  <si>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</si>
  <si>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</si>
  <si>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</si>
  <si>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</si>
  <si>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</si>
  <si>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</si>
  <si>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</si>
  <si>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</si>
  <si>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</si>
  <si>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</si>
  <si>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</si>
  <si>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</si>
  <si>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</si>
  <si>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</si>
  <si>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</si>
  <si>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</si>
  <si>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</si>
  <si>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</si>
  <si>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</si>
  <si>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</si>
  <si>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</si>
  <si>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</si>
  <si>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</si>
  <si>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</si>
  <si>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</si>
  <si>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</si>
  <si>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</si>
  <si>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</si>
  <si>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</si>
  <si>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</si>
  <si>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</si>
  <si>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</si>
  <si>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</si>
  <si>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</si>
  <si>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</si>
  <si>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</si>
  <si>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</si>
  <si>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</si>
  <si>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</si>
  <si>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</si>
  <si>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</si>
  <si>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</si>
  <si>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</si>
  <si>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</si>
  <si>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</si>
  <si>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</si>
  <si>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</si>
  <si>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</si>
  <si>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</si>
  <si>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</si>
  <si>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</si>
  <si>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</si>
  <si>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</si>
  <si>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</si>
  <si>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</si>
  <si>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</si>
  <si>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</si>
  <si>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</si>
  <si>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</si>
  <si>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</si>
  <si>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</si>
  <si>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</si>
  <si>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</si>
  <si>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</si>
  <si>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</si>
  <si>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</si>
  <si>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</si>
  <si>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</si>
  <si>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</si>
  <si>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</si>
  <si>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</si>
  <si>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</si>
  <si>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</si>
  <si>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</si>
  <si>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</si>
  <si>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</si>
  <si>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</si>
  <si>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</si>
  <si>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</si>
  <si>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</si>
  <si>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</si>
  <si>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</si>
  <si>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</si>
  <si>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</si>
  <si>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</si>
  <si>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</si>
  <si>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</si>
  <si>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</si>
  <si>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</si>
  <si>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</si>
  <si>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</si>
  <si>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</si>
  <si>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</si>
  <si>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</si>
  <si>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</si>
  <si>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</si>
  <si>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</si>
  <si>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</si>
  <si>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</si>
  <si>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</si>
  <si>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</si>
  <si>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</si>
  <si>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</si>
  <si>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</si>
  <si>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</si>
  <si>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</si>
  <si>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</si>
  <si>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</si>
  <si>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</si>
  <si>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</si>
  <si>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</si>
  <si>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</si>
  <si>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</si>
  <si>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</si>
  <si>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</si>
  <si>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</si>
  <si>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</si>
  <si>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</si>
  <si>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</si>
  <si>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</si>
  <si>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</si>
  <si>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</si>
  <si>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</si>
  <si>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</si>
  <si>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</si>
  <si>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</si>
  <si>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</si>
  <si>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</si>
  <si>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</si>
  <si>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</si>
  <si>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</si>
  <si>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</si>
  <si>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</si>
  <si>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</si>
  <si>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</si>
  <si>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</si>
  <si>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</si>
  <si>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</si>
  <si>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</si>
  <si>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</si>
  <si>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</si>
  <si>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</si>
  <si>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</si>
  <si>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</si>
  <si>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</si>
  <si>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</si>
  <si>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</si>
  <si>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</si>
  <si>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</si>
  <si>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</si>
  <si>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</si>
  <si>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</si>
  <si>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</si>
  <si>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</si>
  <si>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</si>
  <si>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</si>
  <si>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</si>
  <si>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</si>
  <si>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</si>
  <si>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</si>
  <si>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</si>
  <si>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</si>
  <si>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</si>
  <si>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</si>
  <si>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</si>
  <si>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</si>
  <si>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</si>
  <si>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</si>
  <si>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</si>
  <si>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</si>
  <si>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</si>
  <si>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</si>
  <si>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</si>
  <si>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</si>
  <si>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</si>
  <si>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</si>
  <si>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</si>
  <si>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</si>
  <si>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</si>
  <si>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</si>
  <si>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</si>
  <si>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</si>
  <si>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</si>
  <si>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</si>
  <si>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</si>
  <si>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</si>
  <si>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</si>
  <si>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</si>
  <si>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</si>
  <si>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</si>
  <si>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</si>
  <si>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</si>
  <si>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</si>
  <si>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</si>
  <si>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</si>
  <si>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</si>
  <si>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</si>
  <si>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</si>
  <si>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</si>
  <si>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</si>
  <si>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</si>
  <si>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</si>
  <si>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</si>
  <si>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</si>
  <si>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</si>
  <si>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</si>
  <si>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</si>
  <si>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</si>
  <si>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</si>
  <si>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</si>
  <si>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</si>
  <si>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</si>
  <si>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</si>
  <si>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</si>
  <si>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</si>
  <si>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</si>
  <si>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</si>
  <si>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</si>
  <si>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</si>
  <si>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</si>
  <si>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</si>
  <si>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</si>
  <si>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</si>
  <si>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</si>
  <si>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</si>
  <si>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</si>
  <si>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</si>
  <si>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</si>
  <si>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</si>
  <si>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</si>
  <si>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</si>
  <si>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</si>
  <si>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</si>
  <si>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</si>
  <si>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</si>
  <si>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</si>
  <si>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</si>
  <si>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</si>
  <si>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</si>
  <si>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</si>
  <si>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</si>
  <si>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</si>
  <si>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</si>
  <si>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</si>
  <si>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</si>
  <si>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</si>
  <si>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</si>
  <si>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</si>
  <si>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</si>
  <si>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</si>
  <si>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</si>
  <si>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</si>
  <si>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</si>
  <si>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</si>
  <si>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</si>
  <si>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</si>
  <si>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</si>
  <si>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</si>
  <si>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</si>
  <si>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</si>
  <si>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</si>
  <si>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</si>
  <si>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</si>
  <si>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</si>
  <si>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</si>
  <si>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</si>
  <si>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</si>
  <si>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</si>
  <si>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</si>
  <si>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</si>
  <si>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</si>
  <si>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</si>
  <si>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</si>
  <si>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</si>
  <si>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</si>
  <si>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</si>
  <si>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</si>
  <si>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</si>
  <si>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</si>
  <si>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</si>
  <si>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</si>
  <si>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</si>
  <si>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</si>
  <si>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</si>
  <si>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</si>
  <si>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</si>
  <si>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</si>
  <si>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</si>
  <si>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</si>
  <si>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</si>
  <si>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</si>
  <si>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</si>
  <si>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</si>
  <si>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</si>
  <si>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</si>
  <si>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</si>
  <si>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</si>
  <si>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</si>
  <si>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</si>
  <si>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</si>
  <si>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</si>
  <si>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</si>
  <si>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</si>
  <si>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</si>
  <si>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</si>
  <si>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</si>
  <si>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</si>
  <si>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</si>
  <si>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</si>
  <si>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</si>
  <si>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</si>
  <si>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</si>
  <si>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</si>
  <si>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</si>
  <si>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</si>
  <si>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</si>
  <si>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</si>
  <si>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</si>
  <si>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</si>
  <si>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</si>
  <si>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</si>
  <si>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</si>
  <si>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</si>
  <si>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</si>
  <si>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</si>
  <si>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</si>
  <si>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</si>
  <si>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</si>
  <si>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</si>
  <si>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</si>
  <si>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</si>
  <si>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</si>
  <si>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</si>
  <si>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</si>
  <si>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</si>
  <si>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</si>
  <si>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</si>
  <si>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</si>
  <si>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</si>
  <si>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</si>
  <si>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</si>
  <si>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</si>
  <si>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</si>
  <si>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</si>
  <si>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</si>
  <si>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</si>
  <si>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</si>
  <si>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</si>
  <si>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</si>
  <si>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</si>
  <si>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</si>
  <si>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</si>
  <si>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</si>
  <si>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</si>
  <si>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</si>
  <si>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</si>
  <si>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</si>
  <si>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</si>
  <si>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</si>
  <si>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</si>
  <si>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</si>
  <si>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</si>
  <si>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</si>
  <si>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</si>
  <si>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</si>
  <si>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</si>
  <si>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</si>
  <si>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</si>
  <si>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</si>
  <si>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</si>
  <si>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</si>
  <si>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</si>
  <si>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</si>
  <si>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</si>
  <si>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</si>
  <si>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</si>
  <si>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</si>
  <si>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</si>
  <si>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</si>
  <si>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</si>
  <si>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</si>
  <si>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</si>
  <si>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</si>
  <si>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</si>
  <si>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</si>
  <si>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</si>
  <si>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</si>
  <si>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</si>
  <si>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</si>
  <si>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</si>
  <si>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</si>
  <si>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</si>
  <si>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</si>
  <si>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</si>
  <si>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</si>
  <si>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</si>
  <si>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</si>
  <si>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</si>
  <si>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</si>
  <si>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</si>
  <si>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</si>
  <si>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</si>
  <si>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</si>
  <si>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</si>
  <si>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</si>
  <si>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</si>
  <si>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</si>
  <si>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</si>
  <si>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</si>
  <si>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</si>
  <si>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</si>
  <si>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</si>
  <si>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</si>
  <si>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</si>
  <si>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</si>
  <si>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</si>
  <si>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</si>
  <si>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</si>
  <si>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</si>
  <si>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</si>
  <si>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</si>
  <si>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</si>
  <si>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</si>
  <si>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</si>
  <si>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</si>
  <si>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</si>
  <si>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</si>
  <si>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</si>
  <si>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</si>
  <si>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</si>
  <si>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</si>
  <si>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</si>
  <si>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</si>
  <si>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</si>
  <si>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</si>
  <si>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</si>
  <si>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</si>
  <si>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</si>
  <si>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</si>
  <si>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</si>
  <si>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</si>
  <si>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</si>
  <si>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</si>
  <si>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</si>
  <si>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</si>
  <si>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</si>
  <si>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</si>
  <si>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</si>
  <si>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</si>
  <si>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</si>
  <si>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</si>
  <si>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</si>
  <si>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</si>
  <si>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</si>
  <si>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</si>
  <si>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</si>
  <si>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</si>
  <si>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</si>
  <si>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</si>
  <si>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</si>
  <si>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</si>
  <si>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</si>
  <si>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</si>
  <si>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</si>
  <si>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</si>
  <si>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</si>
  <si>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</si>
  <si>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</si>
  <si>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</si>
  <si>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</si>
  <si>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</si>
  <si>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</si>
  <si>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</si>
  <si>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</si>
  <si>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</si>
  <si>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</si>
  <si>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</si>
  <si>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</si>
  <si>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</si>
  <si>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</si>
  <si>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</si>
  <si>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</si>
  <si>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</si>
  <si>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</si>
  <si>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</si>
  <si>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</si>
  <si>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</si>
  <si>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</si>
  <si>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</si>
  <si>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</si>
  <si>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</si>
  <si>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</si>
  <si>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</si>
  <si>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</si>
  <si>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</si>
  <si>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</si>
  <si>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</si>
  <si>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</si>
  <si>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</si>
  <si>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</si>
  <si>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</si>
  <si>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</si>
  <si>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</si>
  <si>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</si>
  <si>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</si>
  <si>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</si>
  <si>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</si>
  <si>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</si>
  <si>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</si>
  <si>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</si>
  <si>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</si>
  <si>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</si>
  <si>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</si>
  <si>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</si>
  <si>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</si>
  <si>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</si>
  <si>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</si>
  <si>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</si>
  <si>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</si>
  <si>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</si>
  <si>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</si>
  <si>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</si>
  <si>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</si>
  <si>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</si>
  <si>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</si>
  <si>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</si>
  <si>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</si>
  <si>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</si>
  <si>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</si>
  <si>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</si>
  <si>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</si>
  <si>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</si>
  <si>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</si>
  <si>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</si>
  <si>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</si>
  <si>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</si>
  <si>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</si>
  <si>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</si>
  <si>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</si>
  <si>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</si>
  <si>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</si>
  <si>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</si>
  <si>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</si>
  <si>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</si>
  <si>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</si>
  <si>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</si>
  <si>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</si>
  <si>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</si>
  <si>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</si>
  <si>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</si>
  <si>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</si>
  <si>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</si>
  <si>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</si>
  <si>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</si>
  <si>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</si>
  <si>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</si>
  <si>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</si>
  <si>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</si>
  <si>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</si>
  <si>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</si>
  <si>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</si>
  <si>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</si>
  <si>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</si>
  <si>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</si>
  <si>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</si>
  <si>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</si>
  <si>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</si>
  <si>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</si>
  <si>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</si>
  <si>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</si>
  <si>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</si>
  <si>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</si>
  <si>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</si>
  <si>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</si>
  <si>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</si>
  <si>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</si>
  <si>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</si>
  <si>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</si>
  <si>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</si>
  <si>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</si>
  <si>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</si>
  <si>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</si>
  <si>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</si>
  <si>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</si>
  <si>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</si>
  <si>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</si>
  <si>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</si>
  <si>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</si>
  <si>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</si>
  <si>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</si>
  <si>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</si>
  <si>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</si>
  <si>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</si>
  <si>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</si>
  <si>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</si>
  <si>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</si>
  <si>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</si>
  <si>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</si>
  <si>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</si>
  <si>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</si>
  <si>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</si>
  <si>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</si>
  <si>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</si>
  <si>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</si>
  <si>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</si>
  <si>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</si>
  <si>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</si>
  <si>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</si>
  <si>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</si>
  <si>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</si>
  <si>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</si>
  <si>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</si>
  <si>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</si>
  <si>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</si>
  <si>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</si>
  <si>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</si>
  <si>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</si>
  <si>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</si>
  <si>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</si>
  <si>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</si>
  <si>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</si>
  <si>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</si>
  <si>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</si>
  <si>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</si>
  <si>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</si>
  <si>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</si>
  <si>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</si>
  <si>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</si>
  <si>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</si>
  <si>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</si>
  <si>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</si>
  <si>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</si>
  <si>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</si>
  <si>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</si>
  <si>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</si>
  <si>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</si>
  <si>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</si>
  <si>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</si>
  <si>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</si>
  <si>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</si>
  <si>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</si>
  <si>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</si>
  <si>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</si>
  <si>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</si>
  <si>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</si>
  <si>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</si>
  <si>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</si>
  <si>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</si>
  <si>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</si>
  <si>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</si>
  <si>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</si>
  <si>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</si>
  <si>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</si>
  <si>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</si>
  <si>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</si>
  <si>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</si>
  <si>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</si>
  <si>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</si>
  <si>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</si>
  <si>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</si>
  <si>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</si>
  <si>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</si>
  <si>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</si>
  <si>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</si>
  <si>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</si>
  <si>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</si>
  <si>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</si>
  <si>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</si>
  <si>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</si>
  <si>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</si>
  <si>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</si>
  <si>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</si>
  <si>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</si>
  <si>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</si>
  <si>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</si>
  <si>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</si>
  <si>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</si>
  <si>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</si>
  <si>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</si>
  <si>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</si>
  <si>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</si>
  <si>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</si>
  <si>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</si>
  <si>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</si>
  <si>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</si>
  <si>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</si>
  <si>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</si>
  <si>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</si>
  <si>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</si>
  <si>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</si>
  <si>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</si>
  <si>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</si>
  <si>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</si>
  <si>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</si>
  <si>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</si>
  <si>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</si>
  <si>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</si>
  <si>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</si>
  <si>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</si>
  <si>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</si>
  <si>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</si>
  <si>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</si>
  <si>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</si>
  <si>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</si>
  <si>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</si>
  <si>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</si>
  <si>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</si>
  <si>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</si>
  <si>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</si>
  <si>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</si>
  <si>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</si>
  <si>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</si>
  <si>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</si>
  <si>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</si>
  <si>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</si>
  <si>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</si>
  <si>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</si>
  <si>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</si>
  <si>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</si>
  <si>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</si>
  <si>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</si>
  <si>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</si>
  <si>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</si>
  <si>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</si>
  <si>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</si>
  <si>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</si>
  <si>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</si>
  <si>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</si>
  <si>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</si>
  <si>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</si>
  <si>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</si>
  <si>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</si>
  <si>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</si>
  <si>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</si>
  <si>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</si>
  <si>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</si>
  <si>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</si>
  <si>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</si>
  <si>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</si>
  <si>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</si>
  <si>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</si>
  <si>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</si>
  <si>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</si>
  <si>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</si>
  <si>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</si>
  <si>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</si>
  <si>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</si>
  <si>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</si>
  <si>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</si>
  <si>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</si>
  <si>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</si>
  <si>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</si>
  <si>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</si>
  <si>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</si>
  <si>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</si>
  <si>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</si>
  <si>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</si>
  <si>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</si>
  <si>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</si>
  <si>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</si>
  <si>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</si>
  <si>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</si>
  <si>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</si>
  <si>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</si>
  <si>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</si>
  <si>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</si>
  <si>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</si>
  <si>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</si>
  <si>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</si>
  <si>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</si>
  <si>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</si>
  <si>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</si>
  <si>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</si>
  <si>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</si>
  <si>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</si>
  <si>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</si>
  <si>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</si>
  <si>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</si>
  <si>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</si>
  <si>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</si>
  <si>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</si>
  <si>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</si>
  <si>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</si>
  <si>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</si>
  <si>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</si>
  <si>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</si>
  <si>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</si>
  <si>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</si>
  <si>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</si>
  <si>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</si>
  <si>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</si>
  <si>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</si>
  <si>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</si>
  <si>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</si>
  <si>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</si>
  <si>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</si>
  <si>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</si>
  <si>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</si>
  <si>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</si>
  <si>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</si>
  <si>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</si>
  <si>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</si>
  <si>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</si>
  <si>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</si>
  <si>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</si>
  <si>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</si>
  <si>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</si>
  <si>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</si>
  <si>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</si>
  <si>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</si>
  <si>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</si>
  <si>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</si>
  <si>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</si>
  <si>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</si>
  <si>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</si>
  <si>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</si>
  <si>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</si>
  <si>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</si>
  <si>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</si>
  <si>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</si>
  <si>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</si>
  <si>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</si>
  <si>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</si>
  <si>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</si>
  <si>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</si>
  <si>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</si>
  <si>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</si>
  <si>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</si>
  <si>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</si>
  <si>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</si>
  <si>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</si>
  <si>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</si>
  <si>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</si>
  <si>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</si>
  <si>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</si>
  <si>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</si>
  <si>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</si>
  <si>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</si>
  <si>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</si>
  <si>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</si>
  <si>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</si>
  <si>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</si>
  <si>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</si>
  <si>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</si>
  <si>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</si>
  <si>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</si>
  <si>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</si>
  <si>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</si>
  <si>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</si>
  <si>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</si>
  <si>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</si>
  <si>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</si>
  <si>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</si>
  <si>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</si>
  <si>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</si>
  <si>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</si>
  <si>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</si>
  <si>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</si>
  <si>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</si>
  <si>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</si>
  <si>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</si>
  <si>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</si>
  <si>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</si>
  <si>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</si>
  <si>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</si>
  <si>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</si>
  <si>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</si>
  <si>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</si>
  <si>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</si>
  <si>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</si>
  <si>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</si>
  <si>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</si>
  <si>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</si>
  <si>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</si>
  <si>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</si>
  <si>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</si>
  <si>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</si>
  <si>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</si>
  <si>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</si>
  <si>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</si>
  <si>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</si>
  <si>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</si>
  <si>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</si>
  <si>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</si>
  <si>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</si>
  <si>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</si>
  <si>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</si>
  <si>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</si>
  <si>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</si>
  <si>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</si>
  <si>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</si>
  <si>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</si>
  <si>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</si>
  <si>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</si>
  <si>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</si>
  <si>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</si>
  <si>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</si>
  <si>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</si>
  <si>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</si>
  <si>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</si>
  <si>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</si>
  <si>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</si>
  <si>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</si>
  <si>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</si>
  <si>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</si>
  <si>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</si>
  <si>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</si>
  <si>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</si>
  <si>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</si>
  <si>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</si>
  <si>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</si>
  <si>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</si>
  <si>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</si>
  <si>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</si>
  <si>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</si>
  <si>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</si>
  <si>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</si>
  <si>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</si>
  <si>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</si>
  <si>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</si>
  <si>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</si>
  <si>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</si>
  <si>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</si>
  <si>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</si>
  <si>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</si>
  <si>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</si>
  <si>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</si>
  <si>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</si>
  <si>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</si>
  <si>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</si>
  <si>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</si>
  <si>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</si>
  <si>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</si>
  <si>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</si>
  <si>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</si>
  <si>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</si>
  <si>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</si>
  <si>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</si>
  <si>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</si>
  <si>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</si>
  <si>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</si>
  <si>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</si>
  <si>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</si>
  <si>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</si>
  <si>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</si>
  <si>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</si>
  <si>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</si>
  <si>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</si>
  <si>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</si>
  <si>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</si>
  <si>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</si>
  <si>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</si>
  <si>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</si>
  <si>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</si>
  <si>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</si>
  <si>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</si>
  <si>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</si>
  <si>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</si>
  <si>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</si>
  <si>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</si>
  <si>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</si>
  <si>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</si>
  <si>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</si>
  <si>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</si>
  <si>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</si>
  <si>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</si>
  <si>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</si>
  <si>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</si>
  <si>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</si>
  <si>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</si>
  <si>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</si>
  <si>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</si>
  <si>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</si>
  <si>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</si>
  <si>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</si>
  <si>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</si>
  <si>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</si>
  <si>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</si>
  <si>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</si>
  <si>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</si>
  <si>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</si>
  <si>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</si>
  <si>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</si>
  <si>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</si>
  <si>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</si>
  <si>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</si>
  <si>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</si>
  <si>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</si>
  <si>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</si>
  <si>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</si>
  <si>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</si>
  <si>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</si>
  <si>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</si>
  <si>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</si>
  <si>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</si>
  <si>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</si>
  <si>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</si>
  <si>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</si>
  <si>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</si>
  <si>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</si>
  <si>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</si>
  <si>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</si>
  <si>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</si>
  <si>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</si>
  <si>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</si>
  <si>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</si>
  <si>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</si>
  <si>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</si>
  <si>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</si>
  <si>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</si>
  <si>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</si>
  <si>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</si>
  <si>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</si>
  <si>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</si>
  <si>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</si>
  <si>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</si>
  <si>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</si>
  <si>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</si>
  <si>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</si>
  <si>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</si>
  <si>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</si>
  <si>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</si>
  <si>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</si>
  <si>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</si>
  <si>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</si>
  <si>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</si>
  <si>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</si>
  <si>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</si>
  <si>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</si>
  <si>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</si>
  <si>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</si>
  <si>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</si>
  <si>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</si>
  <si>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</si>
  <si>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</si>
  <si>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</si>
  <si>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</si>
  <si>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</si>
  <si>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</si>
  <si>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</si>
  <si>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</si>
  <si>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</si>
  <si>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</si>
  <si>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</si>
  <si>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</si>
  <si>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</si>
  <si>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</si>
  <si>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</si>
  <si>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</si>
  <si>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</si>
  <si>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</si>
  <si>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</si>
  <si>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</si>
  <si>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</si>
  <si>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</si>
  <si>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</si>
  <si>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</si>
  <si>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</si>
  <si>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</si>
  <si>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</si>
  <si>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</si>
  <si>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</si>
  <si>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</si>
  <si>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</si>
  <si>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</si>
  <si>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</si>
  <si>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</si>
  <si>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</si>
  <si>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</si>
  <si>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</si>
  <si>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</si>
  <si>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</si>
  <si>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</si>
  <si>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</si>
  <si>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</si>
  <si>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</si>
  <si>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</si>
  <si>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</si>
  <si>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</si>
  <si>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</si>
  <si>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</si>
  <si>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</si>
  <si>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</si>
  <si>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</si>
  <si>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</si>
  <si>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</si>
  <si>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</si>
  <si>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</si>
  <si>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</si>
  <si>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</si>
  <si>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</si>
  <si>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</si>
  <si>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</si>
  <si>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</si>
  <si>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</si>
  <si>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</si>
  <si>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</si>
  <si>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</si>
  <si>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</si>
  <si>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</si>
  <si>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</si>
  <si>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</si>
  <si>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</si>
  <si>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</si>
  <si>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</si>
  <si>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</si>
  <si>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</si>
  <si>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</si>
  <si>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</si>
  <si>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</si>
  <si>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</si>
  <si>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</si>
  <si>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</si>
  <si>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</si>
  <si>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</si>
  <si>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</si>
  <si>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</si>
  <si>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</si>
  <si>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</si>
  <si>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</si>
  <si>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</si>
  <si>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</si>
  <si>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</si>
  <si>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</si>
  <si>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</si>
  <si>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</si>
  <si>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</si>
  <si>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</si>
  <si>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</si>
  <si>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</si>
  <si>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</si>
  <si>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</si>
  <si>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</si>
  <si>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</si>
  <si>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</si>
  <si>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</si>
  <si>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</si>
  <si>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</si>
  <si>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</si>
  <si>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</si>
  <si>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</si>
  <si>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</si>
  <si>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</si>
  <si>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</si>
  <si>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</si>
  <si>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</si>
  <si>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</si>
  <si>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</si>
  <si>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</si>
  <si>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</si>
  <si>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</si>
  <si>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</si>
  <si>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</si>
  <si>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</si>
  <si>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</si>
  <si>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</si>
  <si>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</si>
  <si>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</si>
  <si>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</si>
  <si>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</si>
  <si>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</si>
  <si>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</si>
  <si>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</si>
  <si>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</si>
  <si>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</si>
  <si>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</si>
  <si>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</si>
  <si>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</si>
  <si>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</si>
  <si>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</si>
  <si>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</si>
  <si>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</si>
  <si>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</si>
  <si>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</si>
  <si>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</si>
  <si>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</si>
  <si>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</si>
  <si>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</si>
  <si>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</si>
  <si>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</si>
  <si>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</si>
  <si>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</si>
  <si>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</si>
  <si>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</si>
  <si>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</si>
  <si>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</si>
  <si>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</si>
  <si>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</si>
  <si>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</si>
  <si>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</si>
  <si>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</si>
  <si>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</si>
  <si>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</si>
  <si>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</si>
  <si>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</si>
  <si>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</si>
  <si>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</si>
  <si>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</si>
  <si>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</si>
  <si>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</si>
  <si>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</si>
  <si>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</si>
  <si>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</si>
  <si>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</si>
  <si>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</si>
  <si>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</si>
  <si>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</si>
  <si>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</si>
  <si>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</si>
  <si>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</si>
  <si>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</si>
  <si>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</si>
  <si>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</si>
  <si>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</si>
  <si>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</si>
  <si>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</si>
  <si>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</si>
  <si>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</si>
  <si>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</si>
  <si>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</si>
  <si>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</si>
  <si>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</si>
  <si>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</si>
  <si>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</si>
  <si>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</si>
  <si>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</si>
  <si>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</si>
  <si>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</si>
  <si>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</si>
  <si>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</si>
  <si>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</si>
  <si>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</si>
  <si>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</si>
  <si>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</si>
  <si>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</si>
  <si>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</si>
  <si>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</si>
  <si>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</si>
  <si>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</si>
  <si>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</si>
  <si>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</si>
  <si>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</si>
  <si>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</si>
  <si>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</si>
  <si>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</si>
  <si>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</si>
  <si>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</si>
  <si>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</si>
  <si>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</si>
  <si>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</si>
  <si>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</si>
  <si>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</si>
  <si>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</si>
  <si>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</si>
  <si>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</si>
  <si>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</si>
  <si>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</si>
  <si>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</si>
  <si>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</si>
  <si>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</si>
  <si>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</si>
  <si>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</si>
  <si>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</si>
  <si>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</si>
  <si>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</si>
  <si>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</si>
  <si>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</si>
  <si>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</si>
  <si>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</si>
  <si>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</si>
  <si>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</si>
  <si>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</si>
  <si>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</si>
  <si>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</si>
  <si>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</si>
  <si>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</si>
  <si>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</si>
  <si>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</si>
  <si>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</si>
  <si>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</si>
  <si>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</si>
  <si>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</si>
  <si>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</si>
  <si>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</si>
  <si>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</si>
  <si>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</si>
  <si>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</si>
  <si>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</si>
  <si>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</si>
  <si>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</si>
  <si>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</si>
  <si>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</si>
  <si>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</si>
  <si>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</si>
  <si>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</si>
  <si>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</si>
  <si>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</si>
  <si>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</si>
  <si>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</si>
  <si>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</si>
  <si>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</si>
  <si>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</si>
  <si>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</si>
  <si>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</si>
  <si>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</si>
  <si>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</si>
  <si>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</si>
  <si>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</si>
  <si>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</si>
  <si>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</si>
  <si>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</si>
  <si>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</si>
  <si>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</si>
  <si>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</si>
  <si>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</si>
  <si>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</si>
  <si>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</si>
  <si>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</si>
  <si>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</si>
  <si>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</si>
  <si>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</si>
  <si>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</si>
  <si>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</si>
  <si>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</si>
  <si>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</si>
  <si>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</si>
  <si>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</si>
  <si>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</si>
  <si>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</si>
  <si>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</si>
  <si>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</si>
  <si>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</si>
  <si>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</si>
  <si>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</si>
  <si>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</si>
  <si>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</si>
  <si>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</si>
  <si>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</si>
  <si>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</si>
  <si>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</si>
  <si>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</si>
  <si>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</si>
  <si>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</si>
  <si>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</si>
  <si>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</si>
  <si>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</si>
  <si>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</si>
  <si>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</si>
  <si>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</si>
  <si>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</si>
  <si>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</si>
  <si>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</si>
  <si>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</si>
  <si>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</si>
  <si>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</si>
  <si>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</si>
  <si>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</si>
  <si>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</si>
  <si>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</si>
  <si>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</si>
  <si>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</si>
  <si>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</si>
  <si>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</si>
  <si>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</si>
  <si>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</si>
  <si>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</si>
  <si>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</si>
  <si>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</si>
  <si>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</si>
  <si>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</si>
  <si>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</si>
  <si>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</si>
  <si>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</si>
  <si>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</si>
  <si>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</si>
  <si>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</si>
  <si>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</si>
  <si>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</si>
  <si>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</si>
  <si>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</si>
  <si>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</si>
  <si>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</si>
  <si>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</si>
  <si>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</si>
  <si>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</si>
  <si>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</si>
  <si>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</si>
  <si>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</si>
  <si>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</si>
  <si>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</si>
  <si>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</si>
  <si>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</si>
  <si>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</si>
  <si>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</si>
  <si>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</si>
  <si>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</si>
  <si>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</si>
  <si>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</si>
  <si>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</si>
  <si>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</si>
  <si>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</si>
  <si>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</si>
  <si>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</si>
  <si>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</si>
  <si>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</si>
  <si>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</si>
  <si>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</si>
  <si>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</si>
  <si>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</si>
  <si>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</si>
  <si>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</si>
  <si>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</si>
  <si>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</si>
  <si>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</si>
  <si>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</si>
  <si>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</si>
  <si>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</si>
  <si>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</si>
  <si>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</si>
  <si>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</si>
  <si>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</si>
  <si>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</si>
  <si>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</si>
  <si>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</si>
  <si>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</si>
  <si>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</si>
  <si>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</si>
  <si>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</si>
  <si>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</si>
  <si>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</si>
  <si>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</si>
  <si>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</si>
  <si>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</si>
  <si>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</si>
  <si>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</si>
  <si>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</si>
  <si>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</si>
  <si>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</si>
  <si>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</si>
  <si>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</si>
  <si>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</si>
  <si>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</si>
  <si>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</si>
  <si>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</si>
  <si>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</si>
  <si>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</si>
  <si>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</si>
  <si>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</si>
  <si>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</si>
  <si>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</si>
  <si>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</si>
  <si>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</si>
  <si>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</si>
  <si>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</si>
  <si>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</si>
  <si>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</si>
  <si>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</si>
  <si>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</si>
  <si>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</si>
  <si>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</si>
  <si>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</si>
  <si>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</si>
  <si>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</si>
  <si>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</si>
  <si>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</si>
  <si>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</si>
  <si>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</si>
  <si>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</si>
  <si>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</si>
  <si>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</si>
  <si>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</si>
  <si>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</si>
  <si>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</si>
  <si>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</si>
  <si>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</si>
  <si>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</si>
  <si>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</si>
  <si>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</si>
  <si>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</si>
  <si>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</si>
  <si>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</si>
  <si>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</si>
  <si>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</si>
  <si>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</si>
  <si>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</si>
  <si>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</si>
  <si>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</si>
  <si>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</si>
  <si>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</si>
  <si>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</si>
  <si>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</si>
  <si>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</si>
  <si>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</si>
  <si>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</si>
  <si>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</si>
  <si>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</si>
  <si>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</si>
  <si>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</si>
  <si>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</si>
  <si>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</si>
  <si>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</si>
  <si>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</si>
  <si>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</si>
  <si>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</si>
  <si>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</si>
  <si>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</si>
  <si>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</si>
  <si>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</si>
  <si>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</si>
  <si>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</si>
  <si>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</si>
  <si>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</si>
  <si>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</si>
  <si>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</si>
  <si>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</si>
  <si>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</si>
  <si>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</si>
  <si>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</si>
  <si>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</si>
  <si>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</si>
  <si>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</si>
  <si>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</si>
  <si>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</si>
  <si>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</si>
  <si>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</si>
  <si>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</si>
  <si>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</si>
  <si>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</si>
  <si>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</si>
  <si>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</si>
  <si>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</si>
  <si>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</si>
  <si>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</si>
  <si>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</si>
  <si>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</si>
  <si>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</si>
  <si>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</si>
  <si>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</si>
  <si>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</si>
  <si>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</si>
  <si>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</si>
  <si>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</si>
  <si>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</si>
  <si>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</si>
  <si>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</si>
  <si>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</si>
  <si>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</si>
  <si>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</si>
  <si>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</si>
  <si>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</si>
  <si>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</si>
  <si>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</si>
  <si>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</si>
  <si>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</si>
  <si>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</si>
  <si>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</si>
  <si>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</si>
  <si>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</si>
  <si>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</si>
  <si>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</si>
  <si>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</si>
  <si>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</si>
  <si>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</si>
  <si>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</si>
  <si>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</si>
  <si>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</si>
  <si>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</si>
  <si>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</si>
  <si>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</si>
  <si>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</si>
  <si>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</si>
  <si>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</si>
  <si>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</si>
  <si>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</si>
  <si>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</si>
  <si>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</si>
  <si>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</si>
  <si>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</si>
  <si>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</si>
  <si>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</si>
  <si>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</si>
  <si>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</si>
  <si>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</si>
  <si>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</si>
  <si>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</si>
  <si>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</si>
  <si>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</si>
  <si>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</si>
  <si>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</si>
  <si>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</si>
  <si>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</si>
  <si>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</si>
  <si>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</si>
  <si>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</si>
  <si>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</si>
  <si>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</si>
  <si>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</si>
  <si>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</si>
  <si>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</si>
  <si>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</si>
  <si>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</si>
  <si>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</si>
  <si>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</si>
  <si>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</si>
  <si>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</si>
  <si>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</si>
  <si>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</si>
  <si>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</si>
  <si>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</si>
  <si>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</si>
  <si>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</si>
  <si>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</si>
  <si>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</si>
  <si>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</si>
  <si>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</si>
  <si>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</si>
  <si>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</si>
  <si>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</si>
  <si>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</si>
  <si>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</si>
  <si>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</si>
  <si>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</si>
  <si>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</si>
  <si>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</si>
  <si>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</si>
  <si>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</si>
  <si>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</si>
  <si>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</si>
  <si>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</si>
  <si>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</si>
  <si>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</si>
  <si>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</si>
  <si>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</si>
  <si>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</si>
  <si>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</si>
  <si>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</si>
  <si>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</si>
  <si>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</si>
  <si>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</si>
  <si>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</si>
  <si>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</si>
  <si>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</si>
  <si>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</si>
  <si>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</si>
  <si>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</si>
  <si>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</si>
  <si>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</si>
  <si>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</si>
  <si>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</si>
  <si>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</si>
  <si>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</si>
  <si>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</si>
  <si>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</si>
  <si>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</si>
  <si>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</si>
  <si>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</si>
  <si>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</si>
  <si>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</si>
  <si>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</si>
  <si>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</si>
  <si>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</si>
  <si>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</si>
  <si>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</si>
  <si>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</si>
  <si>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</si>
  <si>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</si>
  <si>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</si>
  <si>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</si>
  <si>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</si>
  <si>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</si>
  <si>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</si>
  <si>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</si>
  <si>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</si>
  <si>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</si>
  <si>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</si>
  <si>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</si>
  <si>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</si>
  <si>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</si>
  <si>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</si>
  <si>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</si>
  <si>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</si>
  <si>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</si>
  <si>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</si>
  <si>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</si>
  <si>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</si>
  <si>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</si>
  <si>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</si>
  <si>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</si>
  <si>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</si>
  <si>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</si>
  <si>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</si>
  <si>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</si>
  <si>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</si>
  <si>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</si>
  <si>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</si>
  <si>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</si>
  <si>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</si>
  <si>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</si>
  <si>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</si>
  <si>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</si>
  <si>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</si>
  <si>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</si>
  <si>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</si>
  <si>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</si>
  <si>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</si>
  <si>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</si>
  <si>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</si>
  <si>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</si>
  <si>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</si>
  <si>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</si>
  <si>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</si>
  <si>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</si>
  <si>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</si>
  <si>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</si>
  <si>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</si>
  <si>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</si>
  <si>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</si>
  <si>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</si>
  <si>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</si>
  <si>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</si>
  <si>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</si>
  <si>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</si>
  <si>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</si>
  <si>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</si>
  <si>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</si>
  <si>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</si>
  <si>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</si>
  <si>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</si>
  <si>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</si>
  <si>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</si>
  <si>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</si>
  <si>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</si>
  <si>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</si>
  <si>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</si>
  <si>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</si>
  <si>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</si>
  <si>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</si>
  <si>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</si>
  <si>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</si>
  <si>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</si>
  <si>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</si>
  <si>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</si>
  <si>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</si>
  <si>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</si>
  <si>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</si>
  <si>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</si>
  <si>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</si>
  <si>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</si>
  <si>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</si>
  <si>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</si>
  <si>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</si>
  <si>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</si>
  <si>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</si>
  <si>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</si>
  <si>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</si>
  <si>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</si>
  <si>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</si>
  <si>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</si>
  <si>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</si>
  <si>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</si>
  <si>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</si>
  <si>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</si>
  <si>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</si>
  <si>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</si>
  <si>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</si>
  <si>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</si>
  <si>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</si>
  <si>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</si>
  <si>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</si>
  <si>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</si>
  <si>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</si>
  <si>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</si>
  <si>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</si>
  <si>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</si>
  <si>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</si>
  <si>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</si>
  <si>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</si>
  <si>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</si>
  <si>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</si>
  <si>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</si>
  <si>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</si>
  <si>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</si>
  <si>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</si>
  <si>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</si>
  <si>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</si>
  <si>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</si>
  <si>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</si>
  <si>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</si>
  <si>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</si>
  <si>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</si>
  <si>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</si>
  <si>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</si>
  <si>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</si>
  <si>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</si>
  <si>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</si>
  <si>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</si>
  <si>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</si>
  <si>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</si>
  <si>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</si>
  <si>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</si>
  <si>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</si>
  <si>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</si>
  <si>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</si>
  <si>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</si>
  <si>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</si>
  <si>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</si>
  <si>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</si>
  <si>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</si>
  <si>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</si>
  <si>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</si>
  <si>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</si>
  <si>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</si>
  <si>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</si>
  <si>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</si>
  <si>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</si>
  <si>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</si>
  <si>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</si>
  <si>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</si>
  <si>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</si>
  <si>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</si>
  <si>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</si>
  <si>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</si>
  <si>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</si>
  <si>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</si>
  <si>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</si>
  <si>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</si>
  <si>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</si>
  <si>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</si>
  <si>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</si>
  <si>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</si>
  <si>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</si>
  <si>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</si>
  <si>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</si>
  <si>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</si>
  <si>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</si>
  <si>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</si>
  <si>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</si>
  <si>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</si>
  <si>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</si>
  <si>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</si>
  <si>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</si>
  <si>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</si>
  <si>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</si>
  <si>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</si>
  <si>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</si>
  <si>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</si>
  <si>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</si>
  <si>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</si>
  <si>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</si>
  <si>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</si>
  <si>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</si>
  <si>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</si>
  <si>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</si>
  <si>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</si>
  <si>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</si>
  <si>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</si>
  <si>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</si>
  <si>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</si>
  <si>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</si>
  <si>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</si>
  <si>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</si>
  <si>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</si>
  <si>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</si>
  <si>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</si>
  <si>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</si>
  <si>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</si>
  <si>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</si>
  <si>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</si>
  <si>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</si>
  <si>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</si>
  <si>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</si>
  <si>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</si>
  <si>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</si>
  <si>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</si>
  <si>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</si>
  <si>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</si>
  <si>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</si>
  <si>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</si>
  <si>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</si>
  <si>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</si>
  <si>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</si>
  <si>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</si>
  <si>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</si>
  <si>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</si>
  <si>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</si>
  <si>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</si>
  <si>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</si>
  <si>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</si>
  <si>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</si>
  <si>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</si>
  <si>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</si>
  <si>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</si>
  <si>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</si>
  <si>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</si>
  <si>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</si>
  <si>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</si>
  <si>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</si>
  <si>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</si>
  <si>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</si>
  <si>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</si>
  <si>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</si>
  <si>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</si>
  <si>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</si>
  <si>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</si>
  <si>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</si>
  <si>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</si>
  <si>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</si>
  <si>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</si>
  <si>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</si>
  <si>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</si>
  <si>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</si>
  <si>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</si>
  <si>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</si>
  <si>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</si>
  <si>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</si>
  <si>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</si>
  <si>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</si>
  <si>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</si>
  <si>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</si>
  <si>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</si>
  <si>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</si>
  <si>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</si>
  <si>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</si>
  <si>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</si>
  <si>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</si>
  <si>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</si>
  <si>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</si>
  <si>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</si>
  <si>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</si>
  <si>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</si>
  <si>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</si>
  <si>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</si>
  <si>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</si>
  <si>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</si>
  <si>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</si>
  <si>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</si>
  <si>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</si>
  <si>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</si>
  <si>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</si>
  <si>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</si>
  <si>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</si>
  <si>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</si>
  <si>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</si>
  <si>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</si>
  <si>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</si>
  <si>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</si>
  <si>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</si>
  <si>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</si>
  <si>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</si>
  <si>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</si>
  <si>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</si>
  <si>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</si>
  <si>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</si>
  <si>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</si>
  <si>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</si>
  <si>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</si>
  <si>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</si>
  <si>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</si>
  <si>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</si>
  <si>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</si>
  <si>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</si>
  <si>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</si>
  <si>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</si>
  <si>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</si>
  <si>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</si>
  <si>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</si>
  <si>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</si>
  <si>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</si>
  <si>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</si>
  <si>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</si>
  <si>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</si>
  <si>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</si>
  <si>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</si>
  <si>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</si>
  <si>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</si>
  <si>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</si>
  <si>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</si>
  <si>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</si>
  <si>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</si>
  <si>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</si>
  <si>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</si>
  <si>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</si>
  <si>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</si>
  <si>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</si>
  <si>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</si>
  <si>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</si>
  <si>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</si>
  <si>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</si>
  <si>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</si>
  <si>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</si>
  <si>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</si>
  <si>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</si>
  <si>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</si>
  <si>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</si>
  <si>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</si>
  <si>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</si>
  <si>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</si>
  <si>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</si>
  <si>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</si>
  <si>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</si>
  <si>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</si>
  <si>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</si>
  <si>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</si>
  <si>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</si>
  <si>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</si>
  <si>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</si>
  <si>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</si>
  <si>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</si>
  <si>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</si>
  <si>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</si>
  <si>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</si>
  <si>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</si>
  <si>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</si>
  <si>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</si>
  <si>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</si>
  <si>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</si>
  <si>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</si>
  <si>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</si>
  <si>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</si>
  <si>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</si>
  <si>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</si>
  <si>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</si>
  <si>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</si>
  <si>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</si>
  <si>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</si>
  <si>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</si>
  <si>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</si>
  <si>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</si>
  <si>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</si>
  <si>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</si>
  <si>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</si>
  <si>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</si>
  <si>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</si>
  <si>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</si>
  <si>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</si>
  <si>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</si>
  <si>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</si>
  <si>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</si>
  <si>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</si>
  <si>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</si>
  <si>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</si>
  <si>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</si>
  <si>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</si>
  <si>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</si>
  <si>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</si>
  <si>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</si>
  <si>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</si>
  <si>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</si>
  <si>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</si>
  <si>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</si>
  <si>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</si>
  <si>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</si>
  <si>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</si>
  <si>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</si>
  <si>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</si>
  <si>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</si>
  <si>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</si>
  <si>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</si>
  <si>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</si>
  <si>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</si>
  <si>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</si>
  <si>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</si>
  <si>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</si>
  <si>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</si>
  <si>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</si>
  <si>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</si>
  <si>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</si>
  <si>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</si>
  <si>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</si>
  <si>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</si>
  <si>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</si>
  <si>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</si>
  <si>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</si>
  <si>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</si>
  <si>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</si>
  <si>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</si>
  <si>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</si>
  <si>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</si>
  <si>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</si>
  <si>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</si>
  <si>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</si>
  <si>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</si>
  <si>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</si>
  <si>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</si>
  <si>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</si>
  <si>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</si>
  <si>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</si>
  <si>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</si>
  <si>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</si>
  <si>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</si>
  <si>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</si>
  <si>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</si>
  <si>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</si>
  <si>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</si>
  <si>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</si>
  <si>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</si>
  <si>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</si>
  <si>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</si>
  <si>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</si>
  <si>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</si>
  <si>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</si>
  <si>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</si>
  <si>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</si>
  <si>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</si>
  <si>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</si>
  <si>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</si>
  <si>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</si>
  <si>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</si>
  <si>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</si>
  <si>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</si>
  <si>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</si>
  <si>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</si>
  <si>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</si>
  <si>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</si>
  <si>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</si>
  <si>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</si>
  <si>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</si>
  <si>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</si>
  <si>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</si>
  <si>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</si>
  <si>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</si>
  <si>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</si>
  <si>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</si>
  <si>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</si>
  <si>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</si>
  <si>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</si>
  <si>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</si>
  <si>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</si>
  <si>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</si>
  <si>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</si>
  <si>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</si>
  <si>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</si>
  <si>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</si>
  <si>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</si>
  <si>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</si>
  <si>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</si>
  <si>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</si>
  <si>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</si>
  <si>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</si>
  <si>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</si>
  <si>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</si>
  <si>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</si>
  <si>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</si>
  <si>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</si>
  <si>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</si>
  <si>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</si>
  <si>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</si>
  <si>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</si>
  <si>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</si>
  <si>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</si>
  <si>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</si>
  <si>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</si>
  <si>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</si>
  <si>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</si>
  <si>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</si>
  <si>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</si>
  <si>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</si>
  <si>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</si>
  <si>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</si>
  <si>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</si>
  <si>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</si>
  <si>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</si>
  <si>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</si>
  <si>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</si>
  <si>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</si>
  <si>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</si>
  <si>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</si>
  <si>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</si>
  <si>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</si>
  <si>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</si>
  <si>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</si>
  <si>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</si>
  <si>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</si>
  <si>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</si>
  <si>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</si>
  <si>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</si>
  <si>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</si>
  <si>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</si>
  <si>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</si>
  <si>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</si>
  <si>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</si>
  <si>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</si>
  <si>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</si>
  <si>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</si>
  <si>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</si>
  <si>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</si>
  <si>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</si>
  <si>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</si>
  <si>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</si>
  <si>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</si>
  <si>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</si>
  <si>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</si>
  <si>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</si>
  <si>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</si>
  <si>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</si>
  <si>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</si>
  <si>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</si>
  <si>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</si>
  <si>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</si>
  <si>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</si>
  <si>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</si>
  <si>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</si>
  <si>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</si>
  <si>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</si>
  <si>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</si>
  <si>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</si>
  <si>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</si>
  <si>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</si>
  <si>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</si>
  <si>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</si>
  <si>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</si>
  <si>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</si>
  <si>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</si>
  <si>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</si>
  <si>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</si>
  <si>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</si>
  <si>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</si>
  <si>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</si>
  <si>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</si>
  <si>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</si>
  <si>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</si>
  <si>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</si>
  <si>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</si>
  <si>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</si>
  <si>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</si>
  <si>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</si>
  <si>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</si>
  <si>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</si>
  <si>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</si>
  <si>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</si>
  <si>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</si>
  <si>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</si>
  <si>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</si>
  <si>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</si>
  <si>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</si>
  <si>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</si>
  <si>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</si>
  <si>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</si>
  <si>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</si>
  <si>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</si>
  <si>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</si>
  <si>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</si>
  <si>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</si>
  <si>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</si>
  <si>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</si>
  <si>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</si>
  <si>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</si>
  <si>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</si>
  <si>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</si>
  <si>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</si>
  <si>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</si>
  <si>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</si>
  <si>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</si>
  <si>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</si>
  <si>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</si>
  <si>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</si>
  <si>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</si>
  <si>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</si>
  <si>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</si>
  <si>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</si>
  <si>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</si>
  <si>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</si>
  <si>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</si>
  <si>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</si>
  <si>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</si>
  <si>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</si>
  <si>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</si>
  <si>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</si>
  <si>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</si>
  <si>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</si>
  <si>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</si>
  <si>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</si>
  <si>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</si>
  <si>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</si>
  <si>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</si>
  <si>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</si>
  <si>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</si>
  <si>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</si>
  <si>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</si>
  <si>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</si>
  <si>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</si>
  <si>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</si>
  <si>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</si>
  <si>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</si>
  <si>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</si>
  <si>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</si>
  <si>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</si>
  <si>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</si>
  <si>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</si>
  <si>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</si>
  <si>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</si>
  <si>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</si>
  <si>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</si>
  <si>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</si>
  <si>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</si>
  <si>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</si>
  <si>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</si>
  <si>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</si>
  <si>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</si>
  <si>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</si>
  <si>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</si>
  <si>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</si>
  <si>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</si>
  <si>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</si>
  <si>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</si>
  <si>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</si>
  <si>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</si>
  <si>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</si>
  <si>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</si>
  <si>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</si>
  <si>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</si>
  <si>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</si>
  <si>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</si>
  <si>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</si>
  <si>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</si>
  <si>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</si>
  <si>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</si>
  <si>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</si>
  <si>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</si>
  <si>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</si>
  <si>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</si>
  <si>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</si>
  <si>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</si>
  <si>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</si>
  <si>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</si>
  <si>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</si>
  <si>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</si>
  <si>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</si>
  <si>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</si>
  <si>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</si>
  <si>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</si>
  <si>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</si>
  <si>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</si>
  <si>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</si>
  <si>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</si>
  <si>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</si>
  <si>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</si>
  <si>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</si>
  <si>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</si>
  <si>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</si>
  <si>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</si>
  <si>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</si>
  <si>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</si>
  <si>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</si>
  <si>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</si>
  <si>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</si>
  <si>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</si>
  <si>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</si>
  <si>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</si>
  <si>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</si>
  <si>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</si>
  <si>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</si>
  <si>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</si>
  <si>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</si>
  <si>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</si>
  <si>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</si>
  <si>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</si>
  <si>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</si>
  <si>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</si>
  <si>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</si>
  <si>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</si>
  <si>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</si>
  <si>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</si>
  <si>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</si>
  <si>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</si>
  <si>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</si>
  <si>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</si>
  <si>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</si>
  <si>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</si>
  <si>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</si>
  <si>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</si>
  <si>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</si>
  <si>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</si>
  <si>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</si>
  <si>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</si>
  <si>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</si>
  <si>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</si>
  <si>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</si>
  <si>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</si>
  <si>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</si>
  <si>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</si>
  <si>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</si>
  <si>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</si>
  <si>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</si>
  <si>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</si>
  <si>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</si>
  <si>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</si>
  <si>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</si>
  <si>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</si>
  <si>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</si>
  <si>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</si>
  <si>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</si>
  <si>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</si>
  <si>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</si>
  <si>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</si>
  <si>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</si>
  <si>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</si>
  <si>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</si>
  <si>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</si>
  <si>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</si>
  <si>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</si>
  <si>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</si>
  <si>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</si>
  <si>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</si>
  <si>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</si>
  <si>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</si>
  <si>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</si>
  <si>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</si>
  <si>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</si>
  <si>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</si>
  <si>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</si>
  <si>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</si>
  <si>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</si>
  <si>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</si>
  <si>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</si>
  <si>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</si>
  <si>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</si>
  <si>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</si>
  <si>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</si>
  <si>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</si>
  <si>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</si>
  <si>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</si>
  <si>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</si>
  <si>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</si>
  <si>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</si>
  <si>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</si>
  <si>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</si>
  <si>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</si>
  <si>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</si>
  <si>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</si>
  <si>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</si>
  <si>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</si>
  <si>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</si>
  <si>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</si>
  <si>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</si>
  <si>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</si>
  <si>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</si>
  <si>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</si>
  <si>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</si>
  <si>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</si>
  <si>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</si>
  <si>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</si>
  <si>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</si>
  <si>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</si>
  <si>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</si>
  <si>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</si>
  <si>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</si>
  <si>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</si>
  <si>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</si>
  <si>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</si>
  <si>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</si>
  <si>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</si>
  <si>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</si>
  <si>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</si>
  <si>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</si>
  <si>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</si>
  <si>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</si>
  <si>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</si>
  <si>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</si>
  <si>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</si>
  <si>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</si>
  <si>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</si>
  <si>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</si>
  <si>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</si>
  <si>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</si>
  <si>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</si>
  <si>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</si>
  <si>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</si>
  <si>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</si>
  <si>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</si>
  <si>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</si>
  <si>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</si>
  <si>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</si>
  <si>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</si>
  <si>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</si>
  <si>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</si>
  <si>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</si>
  <si>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</si>
  <si>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</si>
  <si>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</si>
  <si>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</si>
  <si>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</si>
  <si>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</si>
  <si>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</si>
  <si>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</si>
  <si>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</si>
  <si>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</si>
  <si>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</si>
  <si>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</si>
  <si>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</si>
  <si>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</si>
  <si>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</si>
  <si>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</si>
  <si>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</si>
  <si>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</si>
  <si>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</si>
  <si>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</si>
  <si>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</si>
  <si>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</si>
  <si>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</si>
  <si>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</si>
  <si>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</si>
  <si>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</si>
  <si>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</si>
  <si>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</si>
  <si>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</si>
  <si>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</si>
  <si>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</si>
  <si>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</si>
  <si>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</si>
  <si>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</si>
  <si>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</si>
  <si>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</si>
  <si>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</si>
  <si>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</si>
  <si>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</si>
  <si>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</si>
  <si>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</si>
  <si>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</si>
  <si>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</si>
  <si>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</si>
  <si>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</si>
  <si>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</si>
  <si>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</si>
  <si>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</si>
  <si>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</si>
  <si>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</si>
  <si>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</si>
  <si>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</si>
  <si>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</si>
  <si>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</si>
  <si>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</si>
  <si>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</si>
  <si>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</si>
  <si>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</si>
  <si>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</si>
  <si>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</si>
  <si>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</si>
  <si>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</si>
  <si>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</si>
  <si>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</si>
  <si>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</si>
  <si>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</si>
  <si>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</si>
  <si>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</si>
  <si>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</si>
  <si>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</si>
  <si>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</si>
  <si>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</si>
  <si>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</si>
  <si>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</si>
  <si>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</si>
  <si>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</si>
  <si>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</si>
  <si>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</si>
  <si>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</si>
  <si>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</si>
  <si>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</si>
  <si>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</si>
  <si>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</si>
  <si>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</si>
  <si>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</si>
  <si>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</si>
  <si>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</si>
  <si>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</si>
  <si>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</si>
  <si>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</si>
  <si>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</si>
  <si>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</si>
  <si>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</si>
  <si>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</si>
  <si>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</si>
  <si>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</si>
  <si>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</si>
  <si>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</si>
  <si>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</si>
  <si>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</si>
  <si>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</si>
  <si>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</si>
  <si>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</si>
  <si>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</si>
  <si>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</si>
  <si>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</si>
  <si>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</si>
  <si>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</si>
  <si>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</si>
  <si>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</si>
  <si>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</si>
  <si>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</si>
  <si>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</si>
  <si>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</si>
  <si>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</si>
  <si>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</si>
  <si>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</si>
  <si>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</si>
  <si>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</si>
  <si>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</si>
  <si>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</si>
  <si>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</si>
  <si>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</si>
  <si>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</si>
  <si>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</si>
  <si>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</si>
  <si>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</si>
  <si>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</si>
  <si>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</si>
  <si>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</si>
  <si>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</si>
  <si>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</si>
  <si>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</si>
  <si>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</si>
  <si>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</si>
  <si>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</si>
  <si>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</si>
  <si>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</si>
  <si>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</si>
  <si>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</si>
  <si>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</si>
  <si>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</si>
  <si>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</si>
  <si>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</si>
  <si>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</si>
  <si>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</si>
  <si>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</si>
  <si>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</si>
  <si>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</si>
  <si>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</si>
  <si>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</si>
  <si>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</si>
  <si>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</si>
  <si>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</si>
  <si>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</si>
  <si>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</si>
  <si>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</si>
  <si>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</si>
  <si>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</si>
  <si>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</si>
  <si>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</si>
  <si>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</si>
  <si>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</si>
  <si>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</si>
  <si>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</si>
  <si>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</si>
  <si>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</si>
  <si>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</si>
  <si>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</si>
  <si>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</si>
  <si>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</si>
  <si>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</si>
  <si>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</si>
  <si>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</si>
  <si>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</si>
  <si>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</si>
  <si>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</si>
  <si>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</si>
  <si>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</si>
  <si>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</si>
  <si>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</si>
  <si>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</si>
  <si>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</si>
  <si>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</si>
  <si>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</si>
  <si>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</si>
  <si>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</si>
  <si>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</si>
  <si>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</si>
  <si>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</si>
  <si>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</si>
  <si>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</si>
  <si>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</si>
  <si>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</si>
  <si>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</si>
  <si>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</si>
  <si>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</si>
  <si>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</si>
  <si>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</si>
  <si>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</si>
  <si>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</si>
  <si>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</si>
  <si>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</si>
  <si>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</si>
  <si>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</si>
  <si>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</si>
  <si>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</si>
  <si>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</si>
  <si>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</si>
  <si>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</si>
  <si>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</si>
  <si>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</si>
  <si>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</si>
  <si>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</si>
  <si>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</si>
  <si>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</si>
  <si>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</si>
  <si>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</si>
  <si>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</si>
  <si>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</si>
  <si>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</si>
  <si>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</si>
  <si>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</si>
  <si>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</si>
  <si>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</si>
  <si>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</si>
  <si>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</si>
  <si>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</si>
  <si>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</si>
  <si>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</si>
  <si>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</si>
  <si>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</si>
  <si>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</si>
  <si>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</si>
  <si>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</si>
  <si>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</si>
  <si>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</si>
  <si>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</si>
  <si>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</si>
  <si>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</si>
  <si>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</si>
  <si>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</si>
  <si>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</si>
  <si>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</si>
  <si>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</si>
  <si>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</si>
  <si>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</si>
  <si>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</si>
  <si>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</si>
  <si>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</si>
  <si>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</si>
  <si>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</si>
  <si>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</si>
  <si>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</si>
  <si>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</si>
  <si>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</si>
  <si>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</si>
  <si>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</si>
  <si>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</si>
  <si>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</si>
  <si>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</si>
  <si>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</si>
  <si>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</si>
  <si>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</si>
  <si>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</si>
  <si>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</si>
  <si>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</si>
  <si>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</si>
  <si>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</si>
  <si>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</si>
  <si>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</si>
  <si>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</si>
  <si>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</si>
  <si>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</si>
  <si>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</si>
  <si>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</si>
  <si>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</si>
  <si>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</si>
  <si>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</si>
  <si>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</si>
  <si>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</si>
  <si>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</si>
  <si>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</si>
  <si>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</si>
  <si>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</si>
  <si>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</si>
  <si>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</si>
  <si>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</si>
  <si>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</si>
  <si>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</si>
  <si>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</si>
  <si>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</si>
  <si>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</si>
  <si>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</si>
  <si>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</si>
  <si>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</si>
  <si>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</si>
  <si>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</si>
  <si>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</si>
  <si>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</si>
  <si>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</si>
  <si>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</si>
  <si>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</si>
  <si>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</si>
  <si>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</si>
  <si>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</si>
  <si>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</si>
  <si>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</si>
  <si>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</si>
  <si>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</si>
  <si>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</si>
  <si>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</si>
  <si>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</si>
  <si>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</si>
  <si>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</si>
  <si>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</si>
  <si>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</si>
  <si>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</si>
  <si>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</si>
  <si>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</si>
  <si>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</si>
  <si>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</si>
  <si>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</si>
  <si>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</si>
  <si>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</si>
  <si>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</si>
  <si>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</si>
  <si>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</si>
  <si>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</si>
  <si>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</si>
  <si>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</si>
  <si>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</si>
  <si>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</si>
  <si>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</si>
  <si>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</si>
  <si>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</si>
  <si>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</si>
  <si>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</si>
  <si>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</si>
  <si>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</si>
  <si>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</si>
  <si>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</si>
  <si>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</si>
  <si>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</si>
  <si>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</si>
  <si>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</si>
  <si>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</si>
  <si>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</si>
  <si>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</si>
  <si>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</si>
  <si>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</si>
  <si>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</si>
  <si>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</si>
  <si>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</si>
  <si>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</si>
  <si>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</si>
  <si>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</si>
  <si>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</si>
  <si>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</si>
  <si>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</si>
  <si>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</si>
  <si>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</si>
  <si>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</si>
  <si>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</si>
  <si>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</si>
  <si>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</si>
  <si>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</si>
  <si>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</si>
  <si>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</si>
  <si>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</si>
  <si>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</si>
  <si>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</si>
  <si>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</si>
  <si>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</si>
  <si>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</si>
  <si>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</si>
  <si>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</si>
  <si>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</si>
  <si>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</si>
  <si>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</si>
  <si>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</si>
  <si>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</si>
  <si>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</si>
  <si>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</si>
  <si>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</si>
  <si>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</si>
  <si>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</si>
  <si>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</si>
  <si>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</si>
  <si>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</si>
  <si>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</si>
  <si>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</si>
  <si>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</si>
  <si>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</si>
  <si>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</si>
  <si>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</si>
  <si>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</si>
  <si>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</si>
  <si>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</si>
  <si>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</si>
  <si>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</si>
  <si>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</si>
  <si>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</si>
  <si>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</si>
  <si>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</si>
  <si>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</si>
  <si>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</si>
  <si>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</si>
  <si>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</si>
  <si>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</si>
  <si>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</si>
  <si>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</si>
  <si>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</si>
  <si>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</si>
  <si>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</si>
  <si>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</si>
  <si>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</si>
  <si>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</si>
  <si>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</si>
  <si>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</si>
  <si>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</si>
  <si>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</si>
  <si>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</si>
  <si>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</si>
  <si>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</si>
  <si>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</si>
  <si>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</si>
  <si>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</si>
  <si>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</si>
  <si>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</si>
  <si>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</si>
  <si>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</si>
  <si>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</si>
  <si>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</si>
  <si>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</si>
  <si>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</si>
  <si>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</si>
  <si>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</si>
  <si>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</si>
  <si>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</si>
  <si>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</si>
  <si>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</si>
  <si>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</si>
  <si>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</si>
  <si>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</si>
  <si>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</si>
  <si>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</si>
  <si>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</si>
  <si>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</si>
  <si>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</si>
  <si>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</si>
  <si>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</si>
  <si>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</si>
  <si>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</si>
  <si>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</si>
  <si>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</si>
  <si>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</si>
  <si>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</si>
  <si>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</si>
  <si>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</si>
  <si>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</si>
  <si>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</si>
  <si>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</si>
  <si>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</si>
  <si>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</si>
  <si>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</si>
  <si>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</si>
  <si>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</si>
  <si>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</si>
  <si>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</si>
  <si>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</si>
  <si>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</si>
  <si>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</si>
  <si>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</si>
  <si>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</si>
  <si>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</si>
  <si>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</si>
  <si>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</si>
  <si>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</si>
  <si>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</si>
  <si>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</si>
  <si>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</si>
  <si>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</si>
  <si>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</si>
  <si>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</si>
  <si>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</si>
  <si>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</si>
  <si>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</si>
  <si>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</si>
  <si>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</si>
  <si>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</si>
  <si>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</si>
  <si>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</si>
  <si>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</si>
  <si>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</si>
  <si>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</si>
  <si>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</si>
  <si>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</si>
  <si>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</si>
  <si>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</si>
  <si>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</si>
  <si>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</si>
  <si>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</si>
  <si>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</si>
  <si>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</si>
  <si>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</si>
  <si>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</si>
  <si>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</si>
  <si>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</si>
  <si>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</si>
  <si>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</si>
  <si>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</si>
  <si>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</si>
  <si>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</si>
  <si>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</si>
  <si>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</si>
  <si>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</si>
  <si>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</si>
  <si>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</si>
  <si>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</si>
  <si>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</si>
  <si>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</si>
  <si>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</si>
  <si>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</si>
  <si>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</si>
  <si>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</si>
  <si>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</si>
  <si>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</si>
  <si>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</si>
  <si>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</si>
  <si>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</si>
  <si>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</si>
  <si>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</si>
  <si>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</si>
  <si>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</si>
  <si>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</si>
  <si>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</si>
  <si>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</si>
  <si>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</si>
  <si>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</si>
  <si>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</si>
  <si>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</si>
  <si>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</si>
  <si>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</si>
  <si>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</si>
  <si>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</si>
  <si>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</si>
  <si>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</si>
  <si>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</si>
  <si>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</si>
  <si>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</si>
  <si>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</si>
  <si>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</si>
  <si>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</si>
  <si>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</si>
  <si>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</si>
  <si>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</si>
  <si>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</si>
  <si>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</si>
  <si>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</si>
  <si>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</si>
  <si>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</si>
  <si>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</si>
  <si>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</si>
  <si>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</si>
  <si>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</si>
  <si>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</si>
  <si>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</si>
  <si>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</si>
  <si>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</si>
  <si>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</si>
  <si>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</si>
  <si>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</si>
  <si>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</si>
  <si>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</si>
  <si>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</si>
  <si>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</si>
  <si>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</si>
  <si>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</si>
  <si>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</si>
  <si>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</si>
  <si>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</si>
  <si>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</si>
  <si>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</si>
  <si>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</si>
  <si>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</si>
  <si>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</si>
  <si>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</si>
  <si>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</si>
  <si>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</si>
  <si>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</si>
  <si>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</si>
  <si>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</si>
  <si>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</si>
  <si>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</si>
  <si>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</si>
  <si>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</si>
  <si>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</si>
  <si>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</si>
  <si>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</si>
  <si>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</si>
  <si>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</si>
  <si>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</si>
  <si>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</si>
  <si>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</si>
  <si>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</si>
  <si>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</si>
  <si>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</si>
  <si>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</si>
  <si>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</si>
  <si>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</si>
  <si>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</si>
  <si>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</si>
  <si>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</si>
  <si>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</si>
  <si>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</si>
  <si>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</si>
  <si>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</si>
  <si>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</si>
  <si>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</si>
  <si>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</si>
  <si>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</si>
  <si>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</si>
  <si>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</si>
  <si>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</si>
  <si>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</si>
  <si>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</si>
  <si>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</si>
  <si>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</si>
  <si>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</si>
  <si>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</si>
  <si>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</si>
  <si>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</si>
  <si>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</si>
  <si>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</si>
  <si>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</si>
  <si>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</si>
  <si>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</si>
  <si>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</si>
  <si>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</si>
  <si>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</si>
  <si>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</si>
  <si>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</si>
  <si>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</si>
  <si>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</si>
  <si>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</si>
  <si>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</si>
  <si>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</si>
  <si>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</si>
  <si>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</si>
  <si>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</si>
  <si>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</si>
  <si>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</si>
  <si>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</si>
  <si>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</si>
  <si>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</si>
  <si>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</si>
  <si>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</si>
  <si>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</si>
  <si>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</si>
  <si>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</si>
  <si>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</si>
  <si>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</si>
  <si>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</si>
  <si>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</si>
  <si>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</si>
  <si>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</si>
  <si>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</si>
  <si>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</si>
  <si>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</si>
  <si>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</si>
  <si>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</si>
  <si>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</si>
  <si>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</si>
  <si>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</si>
  <si>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</si>
  <si>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</si>
  <si>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</si>
  <si>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</si>
  <si>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</si>
  <si>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</si>
  <si>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</si>
  <si>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</si>
  <si>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</si>
  <si>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</si>
  <si>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</si>
  <si>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</si>
  <si>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</si>
  <si>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</si>
  <si>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</si>
  <si>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</si>
  <si>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</si>
  <si>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</si>
  <si>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</si>
  <si>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</si>
  <si>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</si>
  <si>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</si>
  <si>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</si>
  <si>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</si>
  <si>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</si>
  <si>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</si>
  <si>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</si>
  <si>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</si>
  <si>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</si>
  <si>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</si>
  <si>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</si>
  <si>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</si>
  <si>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</si>
  <si>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</si>
  <si>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</si>
  <si>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</si>
  <si>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</si>
  <si>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</si>
  <si>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</si>
  <si>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</si>
  <si>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</si>
  <si>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</si>
  <si>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</si>
  <si>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</si>
  <si>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</si>
  <si>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</si>
  <si>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</si>
  <si>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</si>
  <si>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</si>
  <si>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</si>
  <si>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</si>
  <si>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</si>
  <si>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</si>
  <si>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</si>
  <si>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</si>
  <si>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</si>
  <si>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</si>
  <si>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</si>
  <si>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</si>
  <si>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</si>
  <si>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</si>
  <si>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</si>
  <si>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</si>
  <si>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</si>
  <si>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</si>
  <si>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</si>
  <si>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</si>
  <si>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</si>
  <si>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</si>
  <si>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</si>
  <si>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</si>
  <si>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</si>
  <si>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</si>
  <si>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</si>
  <si>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</si>
  <si>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</si>
  <si>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</si>
  <si>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</si>
  <si>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</si>
  <si>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</si>
  <si>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</si>
  <si>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</si>
  <si>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</si>
  <si>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</si>
  <si>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</si>
  <si>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</si>
  <si>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</si>
  <si>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</si>
  <si>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</si>
  <si>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</si>
  <si>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</si>
  <si>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</si>
  <si>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</si>
  <si>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</si>
  <si>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</si>
  <si>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</si>
  <si>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</si>
  <si>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</si>
  <si>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</si>
  <si>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</si>
  <si>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</si>
  <si>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</si>
  <si>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</si>
  <si>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</si>
  <si>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</si>
  <si>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</si>
  <si>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</si>
  <si>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</si>
  <si>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</si>
  <si>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</si>
  <si>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</si>
  <si>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</si>
  <si>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</si>
  <si>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</si>
  <si>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</si>
  <si>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</si>
  <si>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</si>
  <si>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</si>
  <si>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</si>
  <si>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</si>
  <si>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</si>
  <si>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</si>
  <si>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</si>
  <si>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</si>
  <si>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</si>
  <si>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</si>
  <si>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</si>
  <si>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</si>
  <si>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</si>
  <si>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</si>
  <si>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</si>
  <si>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</si>
  <si>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</si>
  <si>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</si>
  <si>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</si>
  <si>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</si>
  <si>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</si>
  <si>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</si>
  <si>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</si>
  <si>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</si>
  <si>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</si>
  <si>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</si>
  <si>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</si>
  <si>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</si>
  <si>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</si>
  <si>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</si>
  <si>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</si>
  <si>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</si>
  <si>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</si>
  <si>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</si>
  <si>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</si>
  <si>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</si>
  <si>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</si>
  <si>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</si>
  <si>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</si>
  <si>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</si>
  <si>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</si>
  <si>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</si>
  <si>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</si>
  <si>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</si>
  <si>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</si>
  <si>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</si>
  <si>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</si>
  <si>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</si>
  <si>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</si>
  <si>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</si>
  <si>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</si>
  <si>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</si>
  <si>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</si>
  <si>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</si>
  <si>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</si>
  <si>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</si>
  <si>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</si>
  <si>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</si>
  <si>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</si>
  <si>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</si>
  <si>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</si>
  <si>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</si>
  <si>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</si>
  <si>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</si>
  <si>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</si>
  <si>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</si>
  <si>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</si>
  <si>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</si>
  <si>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</si>
  <si>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</si>
  <si>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</si>
  <si>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</si>
  <si>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</si>
  <si>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</si>
  <si>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</si>
  <si>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</si>
  <si>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</si>
  <si>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</si>
  <si>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</si>
  <si>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</si>
  <si>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</si>
  <si>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</si>
  <si>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</si>
  <si>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</si>
  <si>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</si>
  <si>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</si>
  <si>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</si>
  <si>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</si>
  <si>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</si>
  <si>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</si>
  <si>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</si>
  <si>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</si>
  <si>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</si>
  <si>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</si>
  <si>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</si>
  <si>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</si>
  <si>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</si>
  <si>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</si>
  <si>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</si>
  <si>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</si>
  <si>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</si>
  <si>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</si>
  <si>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</si>
  <si>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</si>
  <si>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</si>
  <si>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</si>
  <si>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</si>
  <si>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</si>
  <si>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</si>
  <si>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</si>
  <si>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</si>
  <si>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</si>
  <si>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</si>
  <si>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</si>
  <si>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</si>
  <si>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</si>
  <si>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</si>
  <si>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</si>
  <si>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</si>
  <si>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</si>
  <si>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</si>
  <si>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</si>
  <si>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</si>
  <si>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</si>
  <si>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</si>
  <si>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</si>
  <si>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</si>
  <si>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</si>
  <si>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</si>
  <si>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</si>
  <si>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</si>
  <si>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</si>
  <si>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</si>
  <si>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</si>
  <si>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</si>
  <si>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</si>
  <si>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</si>
  <si>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</si>
  <si>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</si>
  <si>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</si>
  <si>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</si>
  <si>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</si>
  <si>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</si>
  <si>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</si>
  <si>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</si>
  <si>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</si>
  <si>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</si>
  <si>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</si>
  <si>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</si>
  <si>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</si>
  <si>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</si>
  <si>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</si>
  <si>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</si>
  <si>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</si>
  <si>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</si>
  <si>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</si>
  <si>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</si>
  <si>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</si>
  <si>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</si>
  <si>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</si>
  <si>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</si>
  <si>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</si>
  <si>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</si>
  <si>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</si>
  <si>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</si>
  <si>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</si>
  <si>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</si>
  <si>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</si>
  <si>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</si>
  <si>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</si>
  <si>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</si>
  <si>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</si>
  <si>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</si>
  <si>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</si>
  <si>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</si>
  <si>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</si>
  <si>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</si>
  <si>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</si>
  <si>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</si>
  <si>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</si>
  <si>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</si>
  <si>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</si>
  <si>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</si>
  <si>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</si>
  <si>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</si>
  <si>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</si>
  <si>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</si>
  <si>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</si>
  <si>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</si>
  <si>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</si>
  <si>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</si>
  <si>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</si>
  <si>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</si>
  <si>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</si>
  <si>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</si>
  <si>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</si>
  <si>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</si>
  <si>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</si>
  <si>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</si>
  <si>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</si>
  <si>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</si>
  <si>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</si>
  <si>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</si>
  <si>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</si>
  <si>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</si>
  <si>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</si>
  <si>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</si>
  <si>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</si>
  <si>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</si>
  <si>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</si>
  <si>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</si>
  <si>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</si>
  <si>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</si>
  <si>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</si>
  <si>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</si>
  <si>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</si>
  <si>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</si>
  <si>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</si>
  <si>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</si>
  <si>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</si>
  <si>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</si>
  <si>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</si>
  <si>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</si>
  <si>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</si>
  <si>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</si>
  <si>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</si>
  <si>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</si>
  <si>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</si>
  <si>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</si>
  <si>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</si>
  <si>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</si>
  <si>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</si>
  <si>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</si>
  <si>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</si>
  <si>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</si>
  <si>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</si>
  <si>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</si>
  <si>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</si>
  <si>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</si>
  <si>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</si>
  <si>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</si>
  <si>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</si>
  <si>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</si>
  <si>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</si>
  <si>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</si>
  <si>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</si>
  <si>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</si>
  <si>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</si>
  <si>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</si>
  <si>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</si>
  <si>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</si>
  <si>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</si>
  <si>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</si>
  <si>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</si>
  <si>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</si>
  <si>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</si>
  <si>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</si>
  <si>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</si>
  <si>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</si>
  <si>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</si>
  <si>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</si>
  <si>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</si>
  <si>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</si>
  <si>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</si>
  <si>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</si>
  <si>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</si>
  <si>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</si>
  <si>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</si>
  <si>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</si>
  <si>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</si>
  <si>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</si>
  <si>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</si>
  <si>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</si>
  <si>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</si>
  <si>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</si>
  <si>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</si>
  <si>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</si>
  <si>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</si>
  <si>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</si>
  <si>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</si>
  <si>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</si>
  <si>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</si>
  <si>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</si>
  <si>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</si>
  <si>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</si>
  <si>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</si>
  <si>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</si>
  <si>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</si>
  <si>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</si>
  <si>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</si>
  <si>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</si>
  <si>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</si>
  <si>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</si>
  <si>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</si>
  <si>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</si>
  <si>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</si>
  <si>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</si>
  <si>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</si>
  <si>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</si>
  <si>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</si>
  <si>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</si>
  <si>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</si>
  <si>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</si>
  <si>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</si>
  <si>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</si>
  <si>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</si>
  <si>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</si>
  <si>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</si>
  <si>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</si>
  <si>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</si>
  <si>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</si>
  <si>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</si>
  <si>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</si>
  <si>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</si>
  <si>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</si>
  <si>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</si>
  <si>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</si>
  <si>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</si>
  <si>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</si>
  <si>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</si>
  <si>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</si>
  <si>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</si>
  <si>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</si>
  <si>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</si>
  <si>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</si>
  <si>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</si>
  <si>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</si>
  <si>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</si>
  <si>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</si>
  <si>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</si>
  <si>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</si>
  <si>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</si>
  <si>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</si>
  <si>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</si>
  <si>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</si>
  <si>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</si>
  <si>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</si>
  <si>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</si>
  <si>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</si>
  <si>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</si>
  <si>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</si>
  <si>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</si>
  <si>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</si>
  <si>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</si>
  <si>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</si>
  <si>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</si>
  <si>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</si>
  <si>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</si>
  <si>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</si>
  <si>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</si>
  <si>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</si>
  <si>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</si>
  <si>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</si>
  <si>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</si>
  <si>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</si>
  <si>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</si>
  <si>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</si>
  <si>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</si>
  <si>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</si>
  <si>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</si>
  <si>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</si>
  <si>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</si>
  <si>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</si>
  <si>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</si>
  <si>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</si>
  <si>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</si>
  <si>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</si>
  <si>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</si>
  <si>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</si>
  <si>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</si>
  <si>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</si>
  <si>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</si>
  <si>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</si>
  <si>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</si>
  <si>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</si>
  <si>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</si>
  <si>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</si>
  <si>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</si>
  <si>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</si>
  <si>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</si>
  <si>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</si>
  <si>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</si>
  <si>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</si>
  <si>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</si>
  <si>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</si>
  <si>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</si>
  <si>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</si>
  <si>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</si>
  <si>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</si>
  <si>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</si>
  <si>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</si>
  <si>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</si>
  <si>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</si>
  <si>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</si>
  <si>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</si>
  <si>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</si>
  <si>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</si>
  <si>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</si>
  <si>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</si>
  <si>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</si>
  <si>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</si>
  <si>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</si>
  <si>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</si>
  <si>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</si>
  <si>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</si>
  <si>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</si>
  <si>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</si>
  <si>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</si>
  <si>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</si>
  <si>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</si>
  <si>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</si>
  <si>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</si>
  <si>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</si>
  <si>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</si>
  <si>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</si>
  <si>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</si>
  <si>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</si>
  <si>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</si>
  <si>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</si>
  <si>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</si>
  <si>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</si>
  <si>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</si>
  <si>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</si>
  <si>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</si>
  <si>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</si>
  <si>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</si>
  <si>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</si>
  <si>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</si>
  <si>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</si>
  <si>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</si>
  <si>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</si>
  <si>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</si>
  <si>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</si>
  <si>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</si>
  <si>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</si>
  <si>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</si>
  <si>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</si>
  <si>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</si>
  <si>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</si>
  <si>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</si>
  <si>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</si>
  <si>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</si>
  <si>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</si>
  <si>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</si>
  <si>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</si>
  <si>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</si>
  <si>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</si>
  <si>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</si>
  <si>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</si>
  <si>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</si>
  <si>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</si>
  <si>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</si>
  <si>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</si>
  <si>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</si>
  <si>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</si>
  <si>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</si>
  <si>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</si>
  <si>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</si>
  <si>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</si>
  <si>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</si>
  <si>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</si>
  <si>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</si>
  <si>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</si>
  <si>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</si>
  <si>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</si>
  <si>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</si>
  <si>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</si>
  <si>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</si>
  <si>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</si>
  <si>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</si>
  <si>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</si>
  <si>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</si>
  <si>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</si>
  <si>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</si>
  <si>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</si>
  <si>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</si>
  <si>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</si>
  <si>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</si>
  <si>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</si>
  <si>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</si>
  <si>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</si>
  <si>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</si>
  <si>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</si>
  <si>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</si>
  <si>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</si>
  <si>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</si>
  <si>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</si>
  <si>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</si>
  <si>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</si>
  <si>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</si>
  <si>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</si>
  <si>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</si>
  <si>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</si>
  <si>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</si>
  <si>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</si>
  <si>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</si>
  <si>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</si>
  <si>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</si>
  <si>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</si>
  <si>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</si>
  <si>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</si>
  <si>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</si>
  <si>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</si>
  <si>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</si>
  <si>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</si>
  <si>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</si>
  <si>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</si>
  <si>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</si>
  <si>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</si>
  <si>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</si>
  <si>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</si>
  <si>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</si>
  <si>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</si>
  <si>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</si>
  <si>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</si>
  <si>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</si>
  <si>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</si>
  <si>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</si>
  <si>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</si>
  <si>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</si>
  <si>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</si>
  <si>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</si>
  <si>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</si>
  <si>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</si>
  <si>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</si>
  <si>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</si>
  <si>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</si>
  <si>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</si>
  <si>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</si>
  <si>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</si>
  <si>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</si>
  <si>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</si>
  <si>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</si>
  <si>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</si>
  <si>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</si>
  <si>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</si>
  <si>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</si>
  <si>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</si>
  <si>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</si>
  <si>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</si>
  <si>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</si>
  <si>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</si>
  <si>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</si>
  <si>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</si>
  <si>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</si>
  <si>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</si>
  <si>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</si>
  <si>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</si>
  <si>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</si>
  <si>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</si>
  <si>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</si>
  <si>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</si>
  <si>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</si>
  <si>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</si>
  <si>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</si>
  <si>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</si>
  <si>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</si>
  <si>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</si>
  <si>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</si>
  <si>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</si>
  <si>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</si>
  <si>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</si>
  <si>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</si>
  <si>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</si>
  <si>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</si>
  <si>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</si>
  <si>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</si>
  <si>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</si>
  <si>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</si>
  <si>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</si>
  <si>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</si>
  <si>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</si>
  <si>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</si>
  <si>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</si>
  <si>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</si>
  <si>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</si>
  <si>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</si>
  <si>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</si>
  <si>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</si>
  <si>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</si>
  <si>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</si>
  <si>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</si>
  <si>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</si>
  <si>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</si>
  <si>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</si>
  <si>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</si>
  <si>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</si>
  <si>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</si>
  <si>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</si>
  <si>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</si>
  <si>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</si>
  <si>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</si>
  <si>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</si>
  <si>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</si>
  <si>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</si>
  <si>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</si>
  <si>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</si>
  <si>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</si>
  <si>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</si>
  <si>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</si>
  <si>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</si>
  <si>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</si>
  <si>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</si>
  <si>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</si>
  <si>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</si>
  <si>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</si>
  <si>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</si>
  <si>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</si>
  <si>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</si>
  <si>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</si>
  <si>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</si>
  <si>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</si>
  <si>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</si>
  <si>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</si>
  <si>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</si>
  <si>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</si>
  <si>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</si>
  <si>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</si>
  <si>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</si>
  <si>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</si>
  <si>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</si>
  <si>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</si>
  <si>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</si>
  <si>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</si>
  <si>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</si>
  <si>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</si>
  <si>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</si>
  <si>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</si>
  <si>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</si>
  <si>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</si>
  <si>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</si>
  <si>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</si>
  <si>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</si>
  <si>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</si>
  <si>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</si>
  <si>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</si>
  <si>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</si>
  <si>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</si>
  <si>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</si>
  <si>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</si>
  <si>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</si>
  <si>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</si>
  <si>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</si>
  <si>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</si>
  <si>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</si>
  <si>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</si>
  <si>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</si>
  <si>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</si>
  <si>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</si>
  <si>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</si>
  <si>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</si>
  <si>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</si>
  <si>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</si>
  <si>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</si>
  <si>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</si>
  <si>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</si>
  <si>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</si>
  <si>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</si>
  <si>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</si>
  <si>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</si>
  <si>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</si>
  <si>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</si>
  <si>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</si>
  <si>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</si>
  <si>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</si>
  <si>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</si>
  <si>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</si>
  <si>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</si>
  <si>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</si>
  <si>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</si>
  <si>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</si>
  <si>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</si>
  <si>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</si>
  <si>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</si>
  <si>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</si>
  <si>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</si>
  <si>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</si>
  <si>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</si>
  <si>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</si>
  <si>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</si>
  <si>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</si>
  <si>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</si>
  <si>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</si>
  <si>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</si>
  <si>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</si>
  <si>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</si>
  <si>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</si>
  <si>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</si>
  <si>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</si>
  <si>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</si>
  <si>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</si>
  <si>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</si>
  <si>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</si>
  <si>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</si>
  <si>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</si>
  <si>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</si>
  <si>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</si>
  <si>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</si>
  <si>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</si>
  <si>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</si>
  <si>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</si>
  <si>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</si>
  <si>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</si>
  <si>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</si>
  <si>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</si>
  <si>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</si>
  <si>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</si>
  <si>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</si>
  <si>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</si>
  <si>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</si>
  <si>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</si>
  <si>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</si>
  <si>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</si>
  <si>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</si>
  <si>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</si>
  <si>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</si>
  <si>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</si>
  <si>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</si>
  <si>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</si>
  <si>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</si>
  <si>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</si>
  <si>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</si>
  <si>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</si>
  <si>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</si>
  <si>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</si>
  <si>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</si>
  <si>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</si>
  <si>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</si>
  <si>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</si>
  <si>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</si>
  <si>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</si>
  <si>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</si>
  <si>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</si>
  <si>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</si>
  <si>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</si>
  <si>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</si>
  <si>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</si>
  <si>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</si>
  <si>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</si>
  <si>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</si>
  <si>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</si>
  <si>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</si>
  <si>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</si>
  <si>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</si>
  <si>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</si>
  <si>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</si>
  <si>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</si>
  <si>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</si>
  <si>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</si>
  <si>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</si>
  <si>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</si>
  <si>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</si>
  <si>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</si>
  <si>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</si>
  <si>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</si>
  <si>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</si>
  <si>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</si>
  <si>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</si>
  <si>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</si>
  <si>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</si>
  <si>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</si>
  <si>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</si>
  <si>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</si>
  <si>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</si>
  <si>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</si>
  <si>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</si>
  <si>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</si>
  <si>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</si>
  <si>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</si>
  <si>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</si>
  <si>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</si>
  <si>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</si>
  <si>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</si>
  <si>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</si>
  <si>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</si>
  <si>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</si>
  <si>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</si>
  <si>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</si>
  <si>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</si>
  <si>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</si>
  <si>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</si>
  <si>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</si>
  <si>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</si>
  <si>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</si>
  <si>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</si>
  <si>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</si>
  <si>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</si>
  <si>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</si>
  <si>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</si>
  <si>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</si>
  <si>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</si>
  <si>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</si>
  <si>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</si>
  <si>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</si>
  <si>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</si>
  <si>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</si>
  <si>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</si>
  <si>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</si>
  <si>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</si>
  <si>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</si>
  <si>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</si>
  <si>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</si>
  <si>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</si>
  <si>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</si>
  <si>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</si>
  <si>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</si>
  <si>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</si>
  <si>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</si>
  <si>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</si>
  <si>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</si>
  <si>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</si>
  <si>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</si>
  <si>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</si>
  <si>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</si>
  <si>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</si>
  <si>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</si>
  <si>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</si>
  <si>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</si>
  <si>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</si>
  <si>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</si>
  <si>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</si>
  <si>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</si>
  <si>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</si>
  <si>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</si>
  <si>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</si>
  <si>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</si>
  <si>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</si>
  <si>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</si>
  <si>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</si>
  <si>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</si>
  <si>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</si>
  <si>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</si>
  <si>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</si>
  <si>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</si>
  <si>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</si>
  <si>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</si>
  <si>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</si>
  <si>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</si>
  <si>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</si>
  <si>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</si>
  <si>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</si>
  <si>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</si>
  <si>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</si>
  <si>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</si>
  <si>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</si>
  <si>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</si>
  <si>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</si>
  <si>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</si>
  <si>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</si>
  <si>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</si>
  <si>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</si>
  <si>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</si>
  <si>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</si>
  <si>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</si>
  <si>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</si>
  <si>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</si>
  <si>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</si>
  <si>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</si>
  <si>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</si>
  <si>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</si>
  <si>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</si>
  <si>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</si>
  <si>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</si>
  <si>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</si>
  <si>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</si>
  <si>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</si>
  <si>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</si>
  <si>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</si>
  <si>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</si>
  <si>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</si>
  <si>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</si>
  <si>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</si>
  <si>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</si>
  <si>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</si>
  <si>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</si>
  <si>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</si>
  <si>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</si>
  <si>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</si>
  <si>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</si>
  <si>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</si>
  <si>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</si>
  <si>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</si>
  <si>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</si>
  <si>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</si>
  <si>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</si>
  <si>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</si>
  <si>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</si>
  <si>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</si>
  <si>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</si>
  <si>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</si>
  <si>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</si>
  <si>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</si>
  <si>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</si>
  <si>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</si>
  <si>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</si>
  <si>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</si>
  <si>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</si>
  <si>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</si>
  <si>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</si>
  <si>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</si>
  <si>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</si>
  <si>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</si>
  <si>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</si>
  <si>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</si>
  <si>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</si>
  <si>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</si>
  <si>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</si>
  <si>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</si>
  <si>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</si>
  <si>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</si>
  <si>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</si>
  <si>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</si>
  <si>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</si>
  <si>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</si>
  <si>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</si>
  <si>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</si>
  <si>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</si>
  <si>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</si>
  <si>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</si>
  <si>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</si>
  <si>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</si>
  <si>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</si>
  <si>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</si>
  <si>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</si>
  <si>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</si>
  <si>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</si>
  <si>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</si>
  <si>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</si>
  <si>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</si>
  <si>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</si>
  <si>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</si>
  <si>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</si>
  <si>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</si>
  <si>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</si>
  <si>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</si>
  <si>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</si>
  <si>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</si>
  <si>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</si>
  <si>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</si>
  <si>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</si>
  <si>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</si>
  <si>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</si>
  <si>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</si>
  <si>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</si>
  <si>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</si>
  <si>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</si>
  <si>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</si>
  <si>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</si>
  <si>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</si>
  <si>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</si>
  <si>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</si>
  <si>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</si>
  <si>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</si>
  <si>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</si>
  <si>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</si>
  <si>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</si>
  <si>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</si>
  <si>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</si>
  <si>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</si>
  <si>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</si>
  <si>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</si>
  <si>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</si>
  <si>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</si>
  <si>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</si>
  <si>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</si>
  <si>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</si>
  <si>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</si>
  <si>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</si>
  <si>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</si>
  <si>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</si>
  <si>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</si>
  <si>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</si>
  <si>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</si>
  <si>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</si>
  <si>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</si>
  <si>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</si>
  <si>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</si>
  <si>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</si>
  <si>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</si>
  <si>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</si>
  <si>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</si>
  <si>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</si>
  <si>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</si>
  <si>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</si>
  <si>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</si>
  <si>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</si>
  <si>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</si>
  <si>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</si>
  <si>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</si>
  <si>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</si>
  <si>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</si>
  <si>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</si>
  <si>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</si>
  <si>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</si>
  <si>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</si>
  <si>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</si>
  <si>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</si>
  <si>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</si>
  <si>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</si>
  <si>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</si>
  <si>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</si>
  <si>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</si>
  <si>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</si>
  <si>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</si>
  <si>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</si>
  <si>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</si>
  <si>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</si>
  <si>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</si>
  <si>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</si>
  <si>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</si>
  <si>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</si>
  <si>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</si>
  <si>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</si>
  <si>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</si>
  <si>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</si>
  <si>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</si>
  <si>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</si>
  <si>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</si>
  <si>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</si>
  <si>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</si>
  <si>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</si>
  <si>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</si>
  <si>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</si>
  <si>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</si>
  <si>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</si>
  <si>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</si>
  <si>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</si>
  <si>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</si>
  <si>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</si>
  <si>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</si>
  <si>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</si>
  <si>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</si>
  <si>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</si>
  <si>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</si>
  <si>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</si>
  <si>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</si>
  <si>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</si>
  <si>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</si>
  <si>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</si>
  <si>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</si>
  <si>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</si>
  <si>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</si>
  <si>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</si>
  <si>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</si>
  <si>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</si>
  <si>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</si>
  <si>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</si>
  <si>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</si>
  <si>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</si>
  <si>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</si>
  <si>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</si>
  <si>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</si>
  <si>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</si>
  <si>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</si>
  <si>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</si>
  <si>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</si>
  <si>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</si>
  <si>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</si>
  <si>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</si>
  <si>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</si>
  <si>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</si>
  <si>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</si>
  <si>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</si>
  <si>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</si>
  <si>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</si>
  <si>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</si>
  <si>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</si>
  <si>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</si>
  <si>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</si>
  <si>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</si>
  <si>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</si>
  <si>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</si>
  <si>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</si>
  <si>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</si>
  <si>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</si>
  <si>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</si>
  <si>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</si>
  <si>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</si>
  <si>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</si>
  <si>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</si>
  <si>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</si>
  <si>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</si>
  <si>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</si>
  <si>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</si>
  <si>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</si>
  <si>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</si>
  <si>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</si>
  <si>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</si>
  <si>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</si>
  <si>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</si>
  <si>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</si>
  <si>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</si>
  <si>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</si>
  <si>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</si>
  <si>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</si>
  <si>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</si>
  <si>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</si>
  <si>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</si>
  <si>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</si>
  <si>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</si>
  <si>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</si>
  <si>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</si>
  <si>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</si>
  <si>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</si>
  <si>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</si>
  <si>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</si>
  <si>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</si>
  <si>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</si>
  <si>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</si>
  <si>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</si>
  <si>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</si>
  <si>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</si>
  <si>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</si>
  <si>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</si>
  <si>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</si>
  <si>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</si>
  <si>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</si>
  <si>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</si>
  <si>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</si>
  <si>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</si>
  <si>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</si>
  <si>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</si>
  <si>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</si>
  <si>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</si>
  <si>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</si>
  <si>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</si>
  <si>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</si>
  <si>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</si>
  <si>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</si>
  <si>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</si>
  <si>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</si>
  <si>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</si>
  <si>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</si>
  <si>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</si>
  <si>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</si>
  <si>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</si>
  <si>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</si>
  <si>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</si>
  <si>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</si>
  <si>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</si>
  <si>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</si>
  <si>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</si>
  <si>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</si>
  <si>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</si>
  <si>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</si>
  <si>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</si>
  <si>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</si>
  <si>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</si>
  <si>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</si>
  <si>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</si>
  <si>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</si>
  <si>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</si>
  <si>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</si>
  <si>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</si>
  <si>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</si>
  <si>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</si>
  <si>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</si>
  <si>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</si>
  <si>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</si>
  <si>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</si>
  <si>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</si>
  <si>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</si>
  <si>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</si>
  <si>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</si>
  <si>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</si>
  <si>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</si>
  <si>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</si>
  <si>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</si>
  <si>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</si>
  <si>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</si>
  <si>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</si>
  <si>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</si>
  <si>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</si>
  <si>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</si>
  <si>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</si>
  <si>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</si>
  <si>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</si>
  <si>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</si>
  <si>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</si>
  <si>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</si>
  <si>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</si>
  <si>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</si>
  <si>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</si>
  <si>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</si>
  <si>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</si>
  <si>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</si>
  <si>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</si>
  <si>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</si>
  <si>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</si>
  <si>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</si>
  <si>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</si>
  <si>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</si>
  <si>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</si>
  <si>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</si>
  <si>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</si>
  <si>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</si>
  <si>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</si>
  <si>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</si>
  <si>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</si>
  <si>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</si>
  <si>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</si>
  <si>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</si>
  <si>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</si>
  <si>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</si>
  <si>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</si>
  <si>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</si>
  <si>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</si>
  <si>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</si>
  <si>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</si>
  <si>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</si>
  <si>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</si>
  <si>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</si>
  <si>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</si>
  <si>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</si>
  <si>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</si>
  <si>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</si>
  <si>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</si>
  <si>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</si>
  <si>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</si>
  <si>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</si>
  <si>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</si>
  <si>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</si>
  <si>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</si>
  <si>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</si>
  <si>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</si>
  <si>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</si>
  <si>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</si>
  <si>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</si>
  <si>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</si>
  <si>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</si>
  <si>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</si>
  <si>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</si>
  <si>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</si>
  <si>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</si>
  <si>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</si>
  <si>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</si>
  <si>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</si>
  <si>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</si>
  <si>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</si>
  <si>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</si>
  <si>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</si>
  <si>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</si>
  <si>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</si>
  <si>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</si>
  <si>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</si>
  <si>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</si>
  <si>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</si>
  <si>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</si>
  <si>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</si>
  <si>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</si>
  <si>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</si>
  <si>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</si>
  <si>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</si>
  <si>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</si>
  <si>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</si>
  <si>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</si>
  <si>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</si>
  <si>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</si>
  <si>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</si>
  <si>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</si>
  <si>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</si>
  <si>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</si>
  <si>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</si>
  <si>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</si>
  <si>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</si>
  <si>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</si>
  <si>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</si>
  <si>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</si>
  <si>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</si>
  <si>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</si>
  <si>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</si>
  <si>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</si>
  <si>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</si>
  <si>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</si>
  <si>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</si>
  <si>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</si>
  <si>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</si>
  <si>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</si>
  <si>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</si>
  <si>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</si>
  <si>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</si>
  <si>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</si>
  <si>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</si>
  <si>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</si>
  <si>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</si>
  <si>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</si>
  <si>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</si>
  <si>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</si>
  <si>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</si>
  <si>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</si>
  <si>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</si>
  <si>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</si>
  <si>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</si>
  <si>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</si>
  <si>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</si>
  <si>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</si>
  <si>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</si>
  <si>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</si>
  <si>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</si>
  <si>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</si>
  <si>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</si>
  <si>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</si>
  <si>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</si>
  <si>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</si>
  <si>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</si>
  <si>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</si>
  <si>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</si>
  <si>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</si>
  <si>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</si>
  <si>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</si>
  <si>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</si>
  <si>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</si>
  <si>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</si>
  <si>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</si>
  <si>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</si>
  <si>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</si>
  <si>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</si>
  <si>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</si>
  <si>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</si>
  <si>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</si>
  <si>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</si>
  <si>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</si>
  <si>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</si>
  <si>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</si>
  <si>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</si>
  <si>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</si>
  <si>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</si>
  <si>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</si>
  <si>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</si>
  <si>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</si>
  <si>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</si>
  <si>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</si>
  <si>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</si>
  <si>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</si>
  <si>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</si>
  <si>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</si>
  <si>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</si>
  <si>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</si>
  <si>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</si>
  <si>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</si>
  <si>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</si>
  <si>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</si>
  <si>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</si>
  <si>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</si>
  <si>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</si>
  <si>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</si>
  <si>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</si>
  <si>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</si>
  <si>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</si>
  <si>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</si>
  <si>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</si>
  <si>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</si>
  <si>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</si>
  <si>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</si>
  <si>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</si>
  <si>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</si>
  <si>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</si>
  <si>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</si>
  <si>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</si>
  <si>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</si>
  <si>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</si>
  <si>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</si>
  <si>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</si>
  <si>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</si>
  <si>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</si>
  <si>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</si>
  <si>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</si>
  <si>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</si>
  <si>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</si>
  <si>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</si>
  <si>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</si>
  <si>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</si>
  <si>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</si>
  <si>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</si>
  <si>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</si>
  <si>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</si>
  <si>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</si>
  <si>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</si>
  <si>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</si>
  <si>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</si>
  <si>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</si>
  <si>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</si>
  <si>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</si>
  <si>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</si>
  <si>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</si>
  <si>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</si>
  <si>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</si>
  <si>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</si>
  <si>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</si>
  <si>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</si>
  <si>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</si>
  <si>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</si>
  <si>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</si>
  <si>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</si>
  <si>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</si>
  <si>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</si>
  <si>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</si>
  <si>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</si>
  <si>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</si>
  <si>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</si>
  <si>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</si>
  <si>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</si>
  <si>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</si>
  <si>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</si>
  <si>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</si>
  <si>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</si>
  <si>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</si>
  <si>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</si>
  <si>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</si>
  <si>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</si>
  <si>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</si>
  <si>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</si>
  <si>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</si>
  <si>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</si>
  <si>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</si>
  <si>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</si>
  <si>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</si>
  <si>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</si>
  <si>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</si>
  <si>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</si>
  <si>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</si>
  <si>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</si>
  <si>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</si>
  <si>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</si>
  <si>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</si>
  <si>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</si>
  <si>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</si>
  <si>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</si>
  <si>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</si>
  <si>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</si>
  <si>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</si>
  <si>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</si>
  <si>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</si>
  <si>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</si>
  <si>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</si>
  <si>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</si>
  <si>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</si>
  <si>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</si>
  <si>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</si>
  <si>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</si>
  <si>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</si>
  <si>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</si>
  <si>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</si>
  <si>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</si>
  <si>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</si>
  <si>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</si>
  <si>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</si>
  <si>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</si>
  <si>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</si>
  <si>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</si>
  <si>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</si>
  <si>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</si>
  <si>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</si>
  <si>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</si>
  <si>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</si>
  <si>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</si>
  <si>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</si>
  <si>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</si>
  <si>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</si>
  <si>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</si>
  <si>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</si>
  <si>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</si>
  <si>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</si>
  <si>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</si>
  <si>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</si>
  <si>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</si>
  <si>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</si>
  <si>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</si>
  <si>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</si>
  <si>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</si>
  <si>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</si>
  <si>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</si>
  <si>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</si>
  <si>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</si>
  <si>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</si>
  <si>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</si>
  <si>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</si>
  <si>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</si>
  <si>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</si>
  <si>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</si>
  <si>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</si>
  <si>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</si>
  <si>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</si>
  <si>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</si>
  <si>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</si>
  <si>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</si>
  <si>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</si>
  <si>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</si>
  <si>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</si>
  <si>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</si>
  <si>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</si>
  <si>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</si>
  <si>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</si>
  <si>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</si>
  <si>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</si>
  <si>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</si>
  <si>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</si>
  <si>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</si>
  <si>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</si>
  <si>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</si>
  <si>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</si>
  <si>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</si>
  <si>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</si>
  <si>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</si>
  <si>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</si>
  <si>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</si>
  <si>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</si>
  <si>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</si>
  <si>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</si>
  <si>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</si>
  <si>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</si>
  <si>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</si>
  <si>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</si>
  <si>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</si>
  <si>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</si>
  <si>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</si>
  <si>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</si>
  <si>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</si>
  <si>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</si>
  <si>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</si>
  <si>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</si>
  <si>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</si>
  <si>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</si>
  <si>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</si>
  <si>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</si>
  <si>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</si>
  <si>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</si>
  <si>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</si>
  <si>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</si>
  <si>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</si>
  <si>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</si>
  <si>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</si>
  <si>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</si>
  <si>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</si>
  <si>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</si>
  <si>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</si>
  <si>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</si>
  <si>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</si>
  <si>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</si>
  <si>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</si>
  <si>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</si>
  <si>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</si>
  <si>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</si>
  <si>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</si>
  <si>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</si>
  <si>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</si>
  <si>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</si>
  <si>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</si>
  <si>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</si>
  <si>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</si>
  <si>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</si>
  <si>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</si>
  <si>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</si>
  <si>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</si>
  <si>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</si>
  <si>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</si>
  <si>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</si>
  <si>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</si>
  <si>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</si>
  <si>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</si>
  <si>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</si>
  <si>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</si>
  <si>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</si>
  <si>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</si>
  <si>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</si>
  <si>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</si>
  <si>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</si>
  <si>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</si>
  <si>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</si>
  <si>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</si>
  <si>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</si>
  <si>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</si>
  <si>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</si>
  <si>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</si>
  <si>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</si>
  <si>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</si>
  <si>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</si>
  <si>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</si>
  <si>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</si>
  <si>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</si>
  <si>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</si>
  <si>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</si>
  <si>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</si>
  <si>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</si>
  <si>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</si>
  <si>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</si>
  <si>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</si>
  <si>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</si>
  <si>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</si>
  <si>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</si>
  <si>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</si>
  <si>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</si>
  <si>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</si>
  <si>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</si>
  <si>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</si>
  <si>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</si>
  <si>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</si>
  <si>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</si>
  <si>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</si>
  <si>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</si>
  <si>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</si>
  <si>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</si>
  <si>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</si>
  <si>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</si>
  <si>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</si>
  <si>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</si>
  <si>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</si>
  <si>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</si>
  <si>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</si>
  <si>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</si>
  <si>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</si>
  <si>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</si>
  <si>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</si>
  <si>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</si>
  <si>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</si>
  <si>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</si>
  <si>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</si>
  <si>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</si>
  <si>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</si>
  <si>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</si>
  <si>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</si>
  <si>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</si>
  <si>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</si>
  <si>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</si>
  <si>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</si>
  <si>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</si>
  <si>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</si>
  <si>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</si>
  <si>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</si>
  <si>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</si>
  <si>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</si>
  <si>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</si>
  <si>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</si>
  <si>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</si>
  <si>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</si>
  <si>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</si>
  <si>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</si>
  <si>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</si>
  <si>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</si>
  <si>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</si>
  <si>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</si>
  <si>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</si>
  <si>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</si>
  <si>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</si>
  <si>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</si>
  <si>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</si>
  <si>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</si>
  <si>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</si>
  <si>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</si>
  <si>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</si>
  <si>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</si>
  <si>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</si>
  <si>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</si>
  <si>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</si>
  <si>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</si>
  <si>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</si>
  <si>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</si>
  <si>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</si>
  <si>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</si>
  <si>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</si>
  <si>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</si>
  <si>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</si>
  <si>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</si>
  <si>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</si>
  <si>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</si>
  <si>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</si>
  <si>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</si>
  <si>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</si>
  <si>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</si>
  <si>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</si>
  <si>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</si>
  <si>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</si>
  <si>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</si>
  <si>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</si>
  <si>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</si>
  <si>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</si>
  <si>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</si>
  <si>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</si>
  <si>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</si>
  <si>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</si>
  <si>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</si>
  <si>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</si>
  <si>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</si>
  <si>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</si>
  <si>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</si>
  <si>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</si>
  <si>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</si>
  <si>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</si>
  <si>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</si>
  <si>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</si>
  <si>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</si>
  <si>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</si>
  <si>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</si>
  <si>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</si>
  <si>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</si>
  <si>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</si>
  <si>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</si>
  <si>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</si>
  <si>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</si>
  <si>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</si>
  <si>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</si>
  <si>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</si>
  <si>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</si>
  <si>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</si>
  <si>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</si>
  <si>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</si>
  <si>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</si>
  <si>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</si>
  <si>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</si>
  <si>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</si>
  <si>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</si>
  <si>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</si>
  <si>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</si>
  <si>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</si>
  <si>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</si>
  <si>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</si>
  <si>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</si>
  <si>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</si>
  <si>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</si>
  <si>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</si>
  <si>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</si>
  <si>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</si>
  <si>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</si>
  <si>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</si>
  <si>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</si>
  <si>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</si>
  <si>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</si>
  <si>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</si>
  <si>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</si>
  <si>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</si>
  <si>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</si>
  <si>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</si>
  <si>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</si>
  <si>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</si>
  <si>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</si>
  <si>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</si>
  <si>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</si>
  <si>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</si>
  <si>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</si>
  <si>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</si>
  <si>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</si>
  <si>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</si>
  <si>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</si>
  <si>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</si>
  <si>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</si>
  <si>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</si>
  <si>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</si>
  <si>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</si>
  <si>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</si>
  <si>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</si>
  <si>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</si>
  <si>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</si>
  <si>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</si>
  <si>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</si>
  <si>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</si>
  <si>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</si>
  <si>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</si>
  <si>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</si>
  <si>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</si>
  <si>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</si>
  <si>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</si>
  <si>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</si>
  <si>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</si>
  <si>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</si>
  <si>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</si>
  <si>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</si>
  <si>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</si>
  <si>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</si>
  <si>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</si>
  <si>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</si>
  <si>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</si>
  <si>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</si>
  <si>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</si>
  <si>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</si>
  <si>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</si>
  <si>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</si>
  <si>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</si>
  <si>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</si>
  <si>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</si>
  <si>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</si>
  <si>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</si>
  <si>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</si>
  <si>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</si>
  <si>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</si>
  <si>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</si>
  <si>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</si>
  <si>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</si>
  <si>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</si>
  <si>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</si>
  <si>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</si>
  <si>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</si>
  <si>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</si>
  <si>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</si>
  <si>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</si>
  <si>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</si>
  <si>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</si>
  <si>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</si>
  <si>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</si>
  <si>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</si>
  <si>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</si>
  <si>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</si>
  <si>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</si>
  <si>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</si>
  <si>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</si>
  <si>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</si>
  <si>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</si>
  <si>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</si>
  <si>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</si>
  <si>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</si>
  <si>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</si>
  <si>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</si>
  <si>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</si>
  <si>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</si>
  <si>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</si>
  <si>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</si>
  <si>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</si>
  <si>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</si>
  <si>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</si>
  <si>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</si>
  <si>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</si>
  <si>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</si>
  <si>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</si>
  <si>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</si>
  <si>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</si>
  <si>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</si>
  <si>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</si>
  <si>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</si>
  <si>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</si>
  <si>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</si>
  <si>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</si>
  <si>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</si>
  <si>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</si>
  <si>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</si>
  <si>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</si>
  <si>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</si>
  <si>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</si>
  <si>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</si>
  <si>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</si>
  <si>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</si>
  <si>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</si>
  <si>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</si>
  <si>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</si>
  <si>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</si>
  <si>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</si>
  <si>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</si>
  <si>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</si>
  <si>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</si>
  <si>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</si>
  <si>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</si>
  <si>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</si>
  <si>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</si>
  <si>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</si>
  <si>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</si>
  <si>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</si>
  <si>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</si>
  <si>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</si>
  <si>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</si>
  <si>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</si>
  <si>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</si>
  <si>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</si>
  <si>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</si>
  <si>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</si>
  <si>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</si>
  <si>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</si>
  <si>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</si>
  <si>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</si>
  <si>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</si>
  <si>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</si>
  <si>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</si>
  <si>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</si>
  <si>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</si>
  <si>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</si>
  <si>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</si>
  <si>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</si>
  <si>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</si>
  <si>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</si>
  <si>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</si>
  <si>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</si>
  <si>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</si>
  <si>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</si>
  <si>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</si>
  <si>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</si>
  <si>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</si>
  <si>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</si>
  <si>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</si>
  <si>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</si>
  <si>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</si>
  <si>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</si>
  <si>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</si>
  <si>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</si>
  <si>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</si>
  <si>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</si>
  <si>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</si>
  <si>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</si>
  <si>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</si>
  <si>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</si>
  <si>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</si>
  <si>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</si>
  <si>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</si>
  <si>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</si>
  <si>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</si>
  <si>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</si>
  <si>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</si>
  <si>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</si>
  <si>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</si>
  <si>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</si>
  <si>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</si>
  <si>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</si>
  <si>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</si>
  <si>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</si>
  <si>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</si>
  <si>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</si>
  <si>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</si>
  <si>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</si>
  <si>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</si>
  <si>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</si>
  <si>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</si>
  <si>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</si>
  <si>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</si>
  <si>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</si>
  <si>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</si>
  <si>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</si>
  <si>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</si>
  <si>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</si>
  <si>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</si>
  <si>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</si>
  <si>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</si>
  <si>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</si>
  <si>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</si>
  <si>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</si>
  <si>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</si>
  <si>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</si>
  <si>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</si>
  <si>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</si>
  <si>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</si>
  <si>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</si>
  <si>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</si>
  <si>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</si>
  <si>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</si>
  <si>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</si>
  <si>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</si>
  <si>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</si>
  <si>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</si>
  <si>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</si>
  <si>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</si>
  <si>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</si>
  <si>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</si>
  <si>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</si>
  <si>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</si>
  <si>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</si>
  <si>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</si>
  <si>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</si>
  <si>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</si>
  <si>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</si>
  <si>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</si>
  <si>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</si>
  <si>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</si>
  <si>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</si>
  <si>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</si>
  <si>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</si>
  <si>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</si>
  <si>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</si>
  <si>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</si>
  <si>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</si>
  <si>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</si>
  <si>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</si>
  <si>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</si>
  <si>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</si>
  <si>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</si>
  <si>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</si>
  <si>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</si>
  <si>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</si>
  <si>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</si>
  <si>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</si>
  <si>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</si>
  <si>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</si>
  <si>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</si>
  <si>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</si>
  <si>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</si>
  <si>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</si>
  <si>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</si>
  <si>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</si>
  <si>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</si>
  <si>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</si>
  <si>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</si>
  <si>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</si>
  <si>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</si>
  <si>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</si>
  <si>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</si>
  <si>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</si>
  <si>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</si>
  <si>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</si>
  <si>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</si>
  <si>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</si>
  <si>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</si>
  <si>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</si>
  <si>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</si>
  <si>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</si>
  <si>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</si>
  <si>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</si>
  <si>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</si>
  <si>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</si>
  <si>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</si>
  <si>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</si>
  <si>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</si>
  <si>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</si>
  <si>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</si>
  <si>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</si>
  <si>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</si>
  <si>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</si>
  <si>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</si>
  <si>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</si>
  <si>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</si>
  <si>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</si>
  <si>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</si>
  <si>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</si>
  <si>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</si>
  <si>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</si>
  <si>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</si>
  <si>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</si>
  <si>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</si>
  <si>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</si>
  <si>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</si>
  <si>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</si>
  <si>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</si>
  <si>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</si>
  <si>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</si>
  <si>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</si>
  <si>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</si>
  <si>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</si>
  <si>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</si>
  <si>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</si>
  <si>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</si>
  <si>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</si>
  <si>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</si>
  <si>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</si>
  <si>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</si>
  <si>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</si>
  <si>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</si>
  <si>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</si>
  <si>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</si>
  <si>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</si>
  <si>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</si>
  <si>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</si>
  <si>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</si>
  <si>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</si>
  <si>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</si>
  <si>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</si>
  <si>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</si>
  <si>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</si>
  <si>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</si>
  <si>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</si>
  <si>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</si>
  <si>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</si>
  <si>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</si>
  <si>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</si>
  <si>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</si>
  <si>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</si>
  <si>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</si>
  <si>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</si>
  <si>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</si>
  <si>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</si>
  <si>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</si>
  <si>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</si>
  <si>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</si>
  <si>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</si>
  <si>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</si>
  <si>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</si>
  <si>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</si>
  <si>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</si>
  <si>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</si>
  <si>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</si>
  <si>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</si>
  <si>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</si>
  <si>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</si>
  <si>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</si>
  <si>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</si>
  <si>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</si>
  <si>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</si>
  <si>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</si>
  <si>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</si>
  <si>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</si>
  <si>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</si>
  <si>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</si>
  <si>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</si>
  <si>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</si>
  <si>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</si>
  <si>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</si>
  <si>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</si>
  <si>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</si>
  <si>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</si>
  <si>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</si>
  <si>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</si>
  <si>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</si>
  <si>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</si>
  <si>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</si>
  <si>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</si>
  <si>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</si>
  <si>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</si>
  <si>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</si>
  <si>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</si>
  <si>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</si>
  <si>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</si>
  <si>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</si>
  <si>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</si>
  <si>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</si>
  <si>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</si>
  <si>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</si>
  <si>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</si>
  <si>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</si>
  <si>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</si>
  <si>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</si>
  <si>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</si>
  <si>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</si>
  <si>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</si>
  <si>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</si>
  <si>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</si>
  <si>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</si>
  <si>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</si>
  <si>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</si>
  <si>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</si>
  <si>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</si>
  <si>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</si>
  <si>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</si>
  <si>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</si>
  <si>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</si>
  <si>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</si>
  <si>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</si>
  <si>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</si>
  <si>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</si>
  <si>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</si>
  <si>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</si>
  <si>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</si>
  <si>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</si>
  <si>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</si>
  <si>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</si>
  <si>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</si>
  <si>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</si>
  <si>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</si>
  <si>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</si>
  <si>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</si>
  <si>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</si>
  <si>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</si>
  <si>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</si>
  <si>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</si>
  <si>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</si>
  <si>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</si>
  <si>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</si>
  <si>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</si>
  <si>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</si>
  <si>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</si>
  <si>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</si>
  <si>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</si>
  <si>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</si>
  <si>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</si>
  <si>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</si>
  <si>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</si>
  <si>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</si>
  <si>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</si>
  <si>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</si>
  <si>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</si>
  <si>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</si>
  <si>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</si>
  <si>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</si>
  <si>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</si>
  <si>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</si>
  <si>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</si>
  <si>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</si>
  <si>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</si>
  <si>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</si>
  <si>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</si>
  <si>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</si>
  <si>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</si>
  <si>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</si>
  <si>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</si>
  <si>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</si>
  <si>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</si>
  <si>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</si>
  <si>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</si>
  <si>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</si>
  <si>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</si>
  <si>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</si>
  <si>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</si>
  <si>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</si>
  <si>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</si>
  <si>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</si>
  <si>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</si>
  <si>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</si>
  <si>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</si>
  <si>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</si>
  <si>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</si>
  <si>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</si>
  <si>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</si>
  <si>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</si>
  <si>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</si>
  <si>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</si>
  <si>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</si>
  <si>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</si>
  <si>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</si>
  <si>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</si>
  <si>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</si>
  <si>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</si>
  <si>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</si>
  <si>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</si>
  <si>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</si>
  <si>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</si>
  <si>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</si>
  <si>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</si>
  <si>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</si>
  <si>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</si>
  <si>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</si>
  <si>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</si>
  <si>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</si>
  <si>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</si>
  <si>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</si>
  <si>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</si>
  <si>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</si>
  <si>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</si>
  <si>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</si>
  <si>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</si>
  <si>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</si>
  <si>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</si>
  <si>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</si>
  <si>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</si>
  <si>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</si>
  <si>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</si>
  <si>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</si>
  <si>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</si>
  <si>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</si>
  <si>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</si>
  <si>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</si>
  <si>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</si>
  <si>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</si>
  <si>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</si>
  <si>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</si>
  <si>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</si>
  <si>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</si>
  <si>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</si>
  <si>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</si>
  <si>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</si>
  <si>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</si>
  <si>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</si>
  <si>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</si>
  <si>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</si>
  <si>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</si>
  <si>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</si>
  <si>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</si>
  <si>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</si>
  <si>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</si>
  <si>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</si>
  <si>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</si>
  <si>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</si>
  <si>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</si>
  <si>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</si>
  <si>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</si>
  <si>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</si>
  <si>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</si>
  <si>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</si>
  <si>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</si>
  <si>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</si>
  <si>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</si>
  <si>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</si>
  <si>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</si>
  <si>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</si>
  <si>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</si>
  <si>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</si>
  <si>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</si>
  <si>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</si>
  <si>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</si>
  <si>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</si>
  <si>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</si>
  <si>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</si>
  <si>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</si>
  <si>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</si>
  <si>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</si>
  <si>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</si>
  <si>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</si>
  <si>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</si>
  <si>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</si>
  <si>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</si>
  <si>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</si>
  <si>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</si>
  <si>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</si>
  <si>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</si>
  <si>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</si>
  <si>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</si>
  <si>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</si>
  <si>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</si>
  <si>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</si>
  <si>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</si>
  <si>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</si>
  <si>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</si>
  <si>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</si>
  <si>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</si>
  <si>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</si>
  <si>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</si>
  <si>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</si>
  <si>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</si>
  <si>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</si>
  <si>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</si>
  <si>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</si>
  <si>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</si>
  <si>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</si>
  <si>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</si>
  <si>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</si>
  <si>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</si>
  <si>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</si>
  <si>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</si>
  <si>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</si>
  <si>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</si>
  <si>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</si>
  <si>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</si>
  <si>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</si>
  <si>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</si>
  <si>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</si>
  <si>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</si>
  <si>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</si>
  <si>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</si>
  <si>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</si>
  <si>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</si>
  <si>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</si>
  <si>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</si>
  <si>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</si>
  <si>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</si>
  <si>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</si>
  <si>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</si>
  <si>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</si>
  <si>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</si>
  <si>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</si>
  <si>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</si>
  <si>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</si>
  <si>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</si>
  <si>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</si>
  <si>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</si>
  <si>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</si>
  <si>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</si>
  <si>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</si>
  <si>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</si>
  <si>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</si>
  <si>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</si>
  <si>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</si>
  <si>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</si>
  <si>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</si>
  <si>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</si>
  <si>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</si>
  <si>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</si>
  <si>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</si>
  <si>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</si>
  <si>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</si>
  <si>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</si>
  <si>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</si>
  <si>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</si>
  <si>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</si>
  <si>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</si>
  <si>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</si>
  <si>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</si>
  <si>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</si>
  <si>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</si>
  <si>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</si>
  <si>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</si>
  <si>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</si>
  <si>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</si>
  <si>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</si>
  <si>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</si>
  <si>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</si>
  <si>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</si>
  <si>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</si>
  <si>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</si>
  <si>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</si>
  <si>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</si>
  <si>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</si>
  <si>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</si>
  <si>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</si>
  <si>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</si>
  <si>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</si>
  <si>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</si>
  <si>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</si>
  <si>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</si>
  <si>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</si>
  <si>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</si>
  <si>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</si>
  <si>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</si>
  <si>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</si>
  <si>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</si>
  <si>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</si>
  <si>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</si>
  <si>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</si>
  <si>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</si>
  <si>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</si>
  <si>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</si>
  <si>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</si>
  <si>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</si>
  <si>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</si>
  <si>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</si>
  <si>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</si>
  <si>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</si>
  <si>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</si>
  <si>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</si>
  <si>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</si>
  <si>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</si>
  <si>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</si>
  <si>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</si>
  <si>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</si>
  <si>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</si>
  <si>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</si>
  <si>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</si>
  <si>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</si>
  <si>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</si>
  <si>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</si>
  <si>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</si>
  <si>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</si>
  <si>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</si>
  <si>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</si>
  <si>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</si>
  <si>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</si>
  <si>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</si>
  <si>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</si>
  <si>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</si>
  <si>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</si>
  <si>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</si>
  <si>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</si>
  <si>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</si>
  <si>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</si>
  <si>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</si>
  <si>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</si>
  <si>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</si>
  <si>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</si>
  <si>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</si>
  <si>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</si>
  <si>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</si>
  <si>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</si>
  <si>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</si>
  <si>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</si>
  <si>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</si>
  <si>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</si>
  <si>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</si>
  <si>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</si>
  <si>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</si>
  <si>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</si>
  <si>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</si>
  <si>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</si>
  <si>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</si>
  <si>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</si>
  <si>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</si>
  <si>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</si>
  <si>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</si>
  <si>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</si>
  <si>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</si>
  <si>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</si>
  <si>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</si>
  <si>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</si>
  <si>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</si>
  <si>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</si>
  <si>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</si>
  <si>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</si>
  <si>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</si>
  <si>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</si>
  <si>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</si>
  <si>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</si>
  <si>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</si>
  <si>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</si>
  <si>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</si>
  <si>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</si>
  <si>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</si>
  <si>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</si>
  <si>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</si>
  <si>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</si>
  <si>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</si>
  <si>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</si>
  <si>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</si>
  <si>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</si>
  <si>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</si>
  <si>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</si>
  <si>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</si>
  <si>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</si>
  <si>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</si>
  <si>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</si>
  <si>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</si>
  <si>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</si>
  <si>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</si>
  <si>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</si>
  <si>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</si>
  <si>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</si>
  <si>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</si>
  <si>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</si>
  <si>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</si>
  <si>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</si>
  <si>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</si>
  <si>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</si>
  <si>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</si>
  <si>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</si>
  <si>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</si>
  <si>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</si>
  <si>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</si>
  <si>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</si>
  <si>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</si>
  <si>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</si>
  <si>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</si>
  <si>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</si>
  <si>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</si>
  <si>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</si>
  <si>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</si>
  <si>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</si>
  <si>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</si>
  <si>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</si>
  <si>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</si>
  <si>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</si>
  <si>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</si>
  <si>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</si>
  <si>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</si>
  <si>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</si>
  <si>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</si>
  <si>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</si>
  <si>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</si>
  <si>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</si>
  <si>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</si>
  <si>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</si>
  <si>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</si>
  <si>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</si>
  <si>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</si>
  <si>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</si>
  <si>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</si>
  <si>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</si>
  <si>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</si>
  <si>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</si>
  <si>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</si>
  <si>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</si>
  <si>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</si>
  <si>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</si>
  <si>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</si>
  <si>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</si>
  <si>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</si>
  <si>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</si>
  <si>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</si>
  <si>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</si>
  <si>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</si>
  <si>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</si>
  <si>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</si>
  <si>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</si>
  <si>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</si>
  <si>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</si>
  <si>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</si>
  <si>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</si>
  <si>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</si>
  <si>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</si>
  <si>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</si>
  <si>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</si>
  <si>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</si>
  <si>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</si>
  <si>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</si>
  <si>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</si>
  <si>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</si>
  <si>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</si>
  <si>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</si>
  <si>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</si>
  <si>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</si>
  <si>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</si>
  <si>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</si>
  <si>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</si>
  <si>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</si>
  <si>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</si>
  <si>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</si>
  <si>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</si>
  <si>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</si>
  <si>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</si>
  <si>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</si>
  <si>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</si>
  <si>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</si>
  <si>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</si>
  <si>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</si>
  <si>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</si>
  <si>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</si>
  <si>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</si>
  <si>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</si>
  <si>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</si>
  <si>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</si>
  <si>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</si>
  <si>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</si>
  <si>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</si>
  <si>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</si>
  <si>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</si>
  <si>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</si>
  <si>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</si>
  <si>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</si>
  <si>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</si>
  <si>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</si>
  <si>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</si>
  <si>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</si>
  <si>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</si>
  <si>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</si>
  <si>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</si>
  <si>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</si>
  <si>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</si>
  <si>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</si>
  <si>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</si>
  <si>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</si>
  <si>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</si>
  <si>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</si>
  <si>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</si>
  <si>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</si>
  <si>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</si>
  <si>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</si>
  <si>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</si>
  <si>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</si>
  <si>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</si>
  <si>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</si>
  <si>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</si>
  <si>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</si>
  <si>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</si>
  <si>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</si>
  <si>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</si>
  <si>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</si>
  <si>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</si>
  <si>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</si>
  <si>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</si>
  <si>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</si>
  <si>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</si>
  <si>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</si>
  <si>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</si>
  <si>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</si>
  <si>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</si>
  <si>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</si>
  <si>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</si>
  <si>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</si>
  <si>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</si>
  <si>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</si>
  <si>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</si>
  <si>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</si>
  <si>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</si>
  <si>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</si>
  <si>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</si>
  <si>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</si>
  <si>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</si>
  <si>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</si>
  <si>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</si>
  <si>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</si>
  <si>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</si>
  <si>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</si>
  <si>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</si>
  <si>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</si>
  <si>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</si>
  <si>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</si>
  <si>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</si>
  <si>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</si>
  <si>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</si>
  <si>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</si>
  <si>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</si>
  <si>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</si>
  <si>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</si>
  <si>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</si>
  <si>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</si>
  <si>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</si>
  <si>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</si>
  <si>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</si>
  <si>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</si>
  <si>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</si>
  <si>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</si>
  <si>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</si>
  <si>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</si>
  <si>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</si>
  <si>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</si>
  <si>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</si>
  <si>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</si>
  <si>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</si>
  <si>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</si>
  <si>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</si>
  <si>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</si>
  <si>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</si>
  <si>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</si>
  <si>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</si>
  <si>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</si>
  <si>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</si>
  <si>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</si>
  <si>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</si>
  <si>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</si>
  <si>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</si>
  <si>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</si>
  <si>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</si>
  <si>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</si>
  <si>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</si>
  <si>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</si>
  <si>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</si>
  <si>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</si>
  <si>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</si>
  <si>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</si>
  <si>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</si>
  <si>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</si>
  <si>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</si>
  <si>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</si>
  <si>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</si>
  <si>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</si>
  <si>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</si>
  <si>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</si>
  <si>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</si>
  <si>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</si>
  <si>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</si>
  <si>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</si>
  <si>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</si>
  <si>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</si>
  <si>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</si>
  <si>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</si>
  <si>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</si>
  <si>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</si>
  <si>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</si>
  <si>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</si>
  <si>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</si>
  <si>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</si>
  <si>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</si>
  <si>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</si>
  <si>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</si>
  <si>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</si>
  <si>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</si>
  <si>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</si>
  <si>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</si>
  <si>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</si>
  <si>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</si>
  <si>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</si>
  <si>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</si>
  <si>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</si>
  <si>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</si>
  <si>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</si>
  <si>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</si>
  <si>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</si>
  <si>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</si>
  <si>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</si>
  <si>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</si>
  <si>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</si>
  <si>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</si>
  <si>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</si>
  <si>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</si>
  <si>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</si>
  <si>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</si>
  <si>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</si>
  <si>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</si>
  <si>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</si>
  <si>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</si>
  <si>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</si>
  <si>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</si>
  <si>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</si>
  <si>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</si>
  <si>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</si>
  <si>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</si>
  <si>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</si>
  <si>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</si>
  <si>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</si>
  <si>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</si>
  <si>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</si>
  <si>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</si>
  <si>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</si>
  <si>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</si>
  <si>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</si>
  <si>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</si>
  <si>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</si>
  <si>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</si>
  <si>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</si>
  <si>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</si>
  <si>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</si>
  <si>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</si>
  <si>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</si>
  <si>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</si>
  <si>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</si>
  <si>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</si>
  <si>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</si>
  <si>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</si>
  <si>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</si>
  <si>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</si>
  <si>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</si>
  <si>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</si>
  <si>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</si>
  <si>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</si>
  <si>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</si>
  <si>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</si>
  <si>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</si>
  <si>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</si>
  <si>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</si>
  <si>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</si>
  <si>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</si>
  <si>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</si>
  <si>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</si>
  <si>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</si>
  <si>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</si>
  <si>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</si>
  <si>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</si>
  <si>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</si>
  <si>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</si>
  <si>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</si>
  <si>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</si>
  <si>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</si>
  <si>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</si>
  <si>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</si>
  <si>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</si>
  <si>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</si>
  <si>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</si>
  <si>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</si>
  <si>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</si>
  <si>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</si>
  <si>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</si>
  <si>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</si>
  <si>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</si>
  <si>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</si>
  <si>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</si>
  <si>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</si>
  <si>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</si>
  <si>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</si>
  <si>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</si>
  <si>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</si>
  <si>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</si>
  <si>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</si>
  <si>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</si>
  <si>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</si>
  <si>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</si>
  <si>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</si>
  <si>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</si>
  <si>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</si>
  <si>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</si>
  <si>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</si>
  <si>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</si>
  <si>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</si>
  <si>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</si>
  <si>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</si>
  <si>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</si>
  <si>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</si>
  <si>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</si>
  <si>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</si>
  <si>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</si>
  <si>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</si>
  <si>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</si>
  <si>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</si>
  <si>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</si>
  <si>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</si>
  <si>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</si>
  <si>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</si>
  <si>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</si>
  <si>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</si>
  <si>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</si>
  <si>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</si>
  <si>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</si>
  <si>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</si>
  <si>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</si>
  <si>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</si>
  <si>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</si>
  <si>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</si>
  <si>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</si>
  <si>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</si>
  <si>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</si>
  <si>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</si>
  <si>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</si>
  <si>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</si>
  <si>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</si>
  <si>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</si>
  <si>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</si>
  <si>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</si>
  <si>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</si>
  <si>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</si>
  <si>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</si>
  <si>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</si>
  <si>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</si>
  <si>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</si>
  <si>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</si>
  <si>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</si>
  <si>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</si>
  <si>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</si>
  <si>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</si>
  <si>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</si>
  <si>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</si>
  <si>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</si>
  <si>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</si>
  <si>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</si>
  <si>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</si>
  <si>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</si>
  <si>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</si>
  <si>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</si>
  <si>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</si>
  <si>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</si>
  <si>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</si>
  <si>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</si>
  <si>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</si>
  <si>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</si>
  <si>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</si>
  <si>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</si>
  <si>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</si>
  <si>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</si>
  <si>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</si>
  <si>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</si>
  <si>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</si>
  <si>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</si>
  <si>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</si>
  <si>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</si>
  <si>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</si>
  <si>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</si>
  <si>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</si>
  <si>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</si>
  <si>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</si>
  <si>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</si>
  <si>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</si>
  <si>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</si>
  <si>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</si>
  <si>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</si>
  <si>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</si>
  <si>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</si>
  <si>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</si>
  <si>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</si>
  <si>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</si>
  <si>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</si>
  <si>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</si>
  <si>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</si>
  <si>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</si>
  <si>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</si>
  <si>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</si>
  <si>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</si>
  <si>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</si>
  <si>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</si>
  <si>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</si>
  <si>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</si>
  <si>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</si>
  <si>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</si>
  <si>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</si>
  <si>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</si>
  <si>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</si>
  <si>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</si>
  <si>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</si>
  <si>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</si>
  <si>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</si>
  <si>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</si>
  <si>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</si>
  <si>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</si>
  <si>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</si>
  <si>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</si>
  <si>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</si>
  <si>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</si>
  <si>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</si>
  <si>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</si>
  <si>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</si>
  <si>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</si>
  <si>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</si>
  <si>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</si>
  <si>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</si>
  <si>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</si>
  <si>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</si>
  <si>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</si>
  <si>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</si>
  <si>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</si>
  <si>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</si>
  <si>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</si>
  <si>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</si>
  <si>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</si>
  <si>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</si>
  <si>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</si>
  <si>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</si>
  <si>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</si>
  <si>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</si>
  <si>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</si>
  <si>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</si>
  <si>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</si>
  <si>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</si>
  <si>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</si>
  <si>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</si>
  <si>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</si>
  <si>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</si>
  <si>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</si>
  <si>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</si>
  <si>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</si>
  <si>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</si>
  <si>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</si>
  <si>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</si>
  <si>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</si>
  <si>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</si>
  <si>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</si>
  <si>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</si>
  <si>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</si>
  <si>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</si>
  <si>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</si>
  <si>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</si>
  <si>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</si>
  <si>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</si>
  <si>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</si>
  <si>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</si>
  <si>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</si>
  <si>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</si>
  <si>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</si>
  <si>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</si>
  <si>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</si>
  <si>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</si>
  <si>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</si>
  <si>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</si>
  <si>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</si>
  <si>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</si>
  <si>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</si>
  <si>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</si>
  <si>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</si>
  <si>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</si>
  <si>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</si>
  <si>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</si>
  <si>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</si>
  <si>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</si>
  <si>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</si>
  <si>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</si>
  <si>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</si>
  <si>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</si>
  <si>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</si>
  <si>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</si>
  <si>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</si>
  <si>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</si>
  <si>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</si>
  <si>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</si>
  <si>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</si>
  <si>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</si>
  <si>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</si>
  <si>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</si>
  <si>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</si>
  <si>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</si>
  <si>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</si>
  <si>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</si>
  <si>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</si>
  <si>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</si>
  <si>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</si>
  <si>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</si>
  <si>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</si>
  <si>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</si>
  <si>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</si>
  <si>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</si>
  <si>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</si>
  <si>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</si>
  <si>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</si>
  <si>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</si>
  <si>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</si>
  <si>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</si>
  <si>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</si>
  <si>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</si>
  <si>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</si>
  <si>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</si>
  <si>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</si>
  <si>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</si>
  <si>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</si>
  <si>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</si>
  <si>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</si>
  <si>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</si>
  <si>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</si>
  <si>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</si>
  <si>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</si>
  <si>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</si>
  <si>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</si>
  <si>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</si>
  <si>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</si>
  <si>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</si>
  <si>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</si>
  <si>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</si>
  <si>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</si>
  <si>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</si>
  <si>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</si>
  <si>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</si>
  <si>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</si>
  <si>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</si>
  <si>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</si>
  <si>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</si>
  <si>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</si>
  <si>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</si>
  <si>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</si>
  <si>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</si>
  <si>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</si>
  <si>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</si>
  <si>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</si>
  <si>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</si>
  <si>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</si>
  <si>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</si>
  <si>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</si>
  <si>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</si>
  <si>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</si>
  <si>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</si>
  <si>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</si>
  <si>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</si>
  <si>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</si>
  <si>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</si>
  <si>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</si>
  <si>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</si>
  <si>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</si>
  <si>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</si>
  <si>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</si>
  <si>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</si>
  <si>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</si>
  <si>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</si>
  <si>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</si>
  <si>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</si>
  <si>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</si>
  <si>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</si>
  <si>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</si>
  <si>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</si>
  <si>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</si>
  <si>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</si>
  <si>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</si>
  <si>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</si>
  <si>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</si>
  <si>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</si>
  <si>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</si>
  <si>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</si>
  <si>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</si>
  <si>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</si>
  <si>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</si>
  <si>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</si>
  <si>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</si>
  <si>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</si>
  <si>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</si>
  <si>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</si>
  <si>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</si>
  <si>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</si>
  <si>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</si>
  <si>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</si>
  <si>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</si>
  <si>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</si>
  <si>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</si>
  <si>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</si>
  <si>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</si>
  <si>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</si>
  <si>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</si>
  <si>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</si>
  <si>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</si>
  <si>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</si>
  <si>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</si>
  <si>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</si>
  <si>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</si>
  <si>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</si>
  <si>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</si>
  <si>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</si>
  <si>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</si>
  <si>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</si>
  <si>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</si>
  <si>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</si>
  <si>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</si>
  <si>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</si>
  <si>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</si>
  <si>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</si>
  <si>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</si>
  <si>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</si>
  <si>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</si>
  <si>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</si>
  <si>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</si>
  <si>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</si>
  <si>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</si>
  <si>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</si>
  <si>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</si>
  <si>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</si>
  <si>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</si>
  <si>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</si>
  <si>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</si>
  <si>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</si>
  <si>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</si>
  <si>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</si>
  <si>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</si>
  <si>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</si>
  <si>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</si>
  <si>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</si>
  <si>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</si>
  <si>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</si>
  <si>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</si>
  <si>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</si>
  <si>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</si>
  <si>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</si>
  <si>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</si>
  <si>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</si>
  <si>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</si>
  <si>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</si>
  <si>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</si>
  <si>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</si>
  <si>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</si>
  <si>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</si>
  <si>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</si>
  <si>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</si>
  <si>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</si>
  <si>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</si>
  <si>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</si>
  <si>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</si>
  <si>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</si>
  <si>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</si>
  <si>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</si>
  <si>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</si>
  <si>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</si>
  <si>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</si>
  <si>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</si>
  <si>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</si>
  <si>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</si>
  <si>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</si>
  <si>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</si>
  <si>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</si>
  <si>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</si>
  <si>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</si>
  <si>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</si>
  <si>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</si>
  <si>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</si>
  <si>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</si>
  <si>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</si>
  <si>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</si>
  <si>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</si>
  <si>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</si>
  <si>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</si>
  <si>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</si>
  <si>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</si>
  <si>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</si>
  <si>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</si>
  <si>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</si>
  <si>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</si>
  <si>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</si>
  <si>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</si>
  <si>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</si>
  <si>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</si>
  <si>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</si>
  <si>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</si>
  <si>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</si>
  <si>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</si>
  <si>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</si>
  <si>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</si>
  <si>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</si>
  <si>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</si>
  <si>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</si>
  <si>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</si>
  <si>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</si>
  <si>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</si>
  <si>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</si>
  <si>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</si>
  <si>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</si>
  <si>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</si>
  <si>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</si>
  <si>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</si>
  <si>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</si>
  <si>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</si>
  <si>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</si>
  <si>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</si>
  <si>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</si>
  <si>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</si>
  <si>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</si>
  <si>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</si>
  <si>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</si>
  <si>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</si>
  <si>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</si>
  <si>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</si>
  <si>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</si>
  <si>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</si>
  <si>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</si>
  <si>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</si>
  <si>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</si>
  <si>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</si>
  <si>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</si>
  <si>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</si>
  <si>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</si>
  <si>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</si>
  <si>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</si>
  <si>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</si>
  <si>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</si>
  <si>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</si>
  <si>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</si>
  <si>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</si>
  <si>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</si>
  <si>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</si>
  <si>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</si>
  <si>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</si>
  <si>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</si>
  <si>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</si>
  <si>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</si>
  <si>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</si>
  <si>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</si>
  <si>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</si>
  <si>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</si>
  <si>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</si>
  <si>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</si>
  <si>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</si>
  <si>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</si>
  <si>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</si>
  <si>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</si>
  <si>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</si>
  <si>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</si>
  <si>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</si>
  <si>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</si>
  <si>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</si>
  <si>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</si>
  <si>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</si>
  <si>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</si>
  <si>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</si>
  <si>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</si>
  <si>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</si>
  <si>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</si>
  <si>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</si>
  <si>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</si>
  <si>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</si>
  <si>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</si>
  <si>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</si>
  <si>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</si>
  <si>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</si>
  <si>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</si>
  <si>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</si>
  <si>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</si>
  <si>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</si>
  <si>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</si>
  <si>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</si>
  <si>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</si>
  <si>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</si>
  <si>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</si>
  <si>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</si>
  <si>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</si>
  <si>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</si>
  <si>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</si>
  <si>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</si>
  <si>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</si>
  <si>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</si>
  <si>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</si>
  <si>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</si>
  <si>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</si>
  <si>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</si>
  <si>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</si>
  <si>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</si>
  <si>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</si>
  <si>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</si>
  <si>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</si>
  <si>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</si>
  <si>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</si>
  <si>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</si>
  <si>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</si>
  <si>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</si>
  <si>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</si>
  <si>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</si>
  <si>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</si>
  <si>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</si>
  <si>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</si>
  <si>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</si>
  <si>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</si>
  <si>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</si>
  <si>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</si>
  <si>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</si>
  <si>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</si>
  <si>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</si>
  <si>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</si>
  <si>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</si>
  <si>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</si>
  <si>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</si>
  <si>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</si>
  <si>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</si>
  <si>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</si>
  <si>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</si>
  <si>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</si>
  <si>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</si>
  <si>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</si>
  <si>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</si>
  <si>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</si>
  <si>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</si>
  <si>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</si>
  <si>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</si>
  <si>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</si>
  <si>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</si>
  <si>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</si>
  <si>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</si>
  <si>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</si>
  <si>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</si>
  <si>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</si>
  <si>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</si>
  <si>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</si>
  <si>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</si>
  <si>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</si>
  <si>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</si>
  <si>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</si>
  <si>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</si>
  <si>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</si>
  <si>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</si>
  <si>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</si>
  <si>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</si>
  <si>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</si>
  <si>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</si>
  <si>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</si>
  <si>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</si>
  <si>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</si>
  <si>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</si>
  <si>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</si>
  <si>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</si>
  <si>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</si>
  <si>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</si>
  <si>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</si>
  <si>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</si>
  <si>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</si>
  <si>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</si>
  <si>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</si>
  <si>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</si>
  <si>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</si>
  <si>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</si>
  <si>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</si>
  <si>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</si>
  <si>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</si>
  <si>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</si>
  <si>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</si>
  <si>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</si>
  <si>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</si>
  <si>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</si>
  <si>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</si>
  <si>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</si>
  <si>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</si>
  <si>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</si>
  <si>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</si>
  <si>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</si>
  <si>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</si>
  <si>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</si>
  <si>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</si>
  <si>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</si>
  <si>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</si>
  <si>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</si>
  <si>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</si>
  <si>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</si>
  <si>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</si>
  <si>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</si>
  <si>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</si>
  <si>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</si>
  <si>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</si>
  <si>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</si>
  <si>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</si>
  <si>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</si>
  <si>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</si>
  <si>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</si>
  <si>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</si>
  <si>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</si>
  <si>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</si>
  <si>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</si>
  <si>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</si>
  <si>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</si>
  <si>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</si>
  <si>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</si>
  <si>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</si>
  <si>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</si>
  <si>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</si>
  <si>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</si>
  <si>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</si>
  <si>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</si>
  <si>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</si>
  <si>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</si>
  <si>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</si>
  <si>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</si>
  <si>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</si>
  <si>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</si>
  <si>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</si>
  <si>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</si>
  <si>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</si>
  <si>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</si>
  <si>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</si>
  <si>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</si>
  <si>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</si>
  <si>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</si>
  <si>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</si>
  <si>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</si>
  <si>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</si>
  <si>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</si>
  <si>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</si>
  <si>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</si>
  <si>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</si>
  <si>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</si>
  <si>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</si>
  <si>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</si>
  <si>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</si>
  <si>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</si>
  <si>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</si>
  <si>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</si>
  <si>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</si>
  <si>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</si>
  <si>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</si>
  <si>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</si>
  <si>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</si>
  <si>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</si>
  <si>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</si>
  <si>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</si>
  <si>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</si>
  <si>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</si>
  <si>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</si>
  <si>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</si>
  <si>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</si>
  <si>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</si>
  <si>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</si>
  <si>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</si>
  <si>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</si>
  <si>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</si>
  <si>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</si>
  <si>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</si>
  <si>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</si>
  <si>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</si>
  <si>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</si>
  <si>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</si>
  <si>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</si>
  <si>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</si>
  <si>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</si>
  <si>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</si>
  <si>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</si>
  <si>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</si>
  <si>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</si>
  <si>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</si>
  <si>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</si>
  <si>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</si>
  <si>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</si>
  <si>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</si>
  <si>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</si>
  <si>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</si>
  <si>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</si>
  <si>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</si>
  <si>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</si>
  <si>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</si>
  <si>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</si>
  <si>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</si>
  <si>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</si>
  <si>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</si>
  <si>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</si>
  <si>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</si>
  <si>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</si>
  <si>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</si>
  <si>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</si>
  <si>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</si>
  <si>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</si>
  <si>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</si>
  <si>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</si>
  <si>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</si>
  <si>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</si>
  <si>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</si>
  <si>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</si>
  <si>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</si>
  <si>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</si>
  <si>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</si>
  <si>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</si>
  <si>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</si>
  <si>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</si>
  <si>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</si>
  <si>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</si>
  <si>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</si>
  <si>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</si>
  <si>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</si>
  <si>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</si>
  <si>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</si>
  <si>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</si>
  <si>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</si>
  <si>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</si>
  <si>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</si>
  <si>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</si>
  <si>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</si>
  <si>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</si>
  <si>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</si>
  <si>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</si>
  <si>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</si>
  <si>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</si>
  <si>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</si>
  <si>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</si>
  <si>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</si>
  <si>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</si>
  <si>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</si>
  <si>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</si>
  <si>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</si>
  <si>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</si>
  <si>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</si>
  <si>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</si>
  <si>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</si>
  <si>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</si>
  <si>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</si>
  <si>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</si>
  <si>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</si>
  <si>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</si>
  <si>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</si>
  <si>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</si>
  <si>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</si>
  <si>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</si>
  <si>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</si>
  <si>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</si>
  <si>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</si>
  <si>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</si>
  <si>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</si>
  <si>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</si>
  <si>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</si>
  <si>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</si>
  <si>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</si>
  <si>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</si>
  <si>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</si>
  <si>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</si>
  <si>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</si>
  <si>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</si>
  <si>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</si>
  <si>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</si>
  <si>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</si>
  <si>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</si>
  <si>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</si>
  <si>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</si>
  <si>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</si>
  <si>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</si>
  <si>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</si>
  <si>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</si>
  <si>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</si>
  <si>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</si>
  <si>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</si>
  <si>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</si>
  <si>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</si>
  <si>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</si>
  <si>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</si>
  <si>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</si>
  <si>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</si>
  <si>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</si>
  <si>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</si>
  <si>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</si>
  <si>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</si>
  <si>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</si>
  <si>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</si>
  <si>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</si>
  <si>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</si>
  <si>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</si>
  <si>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</si>
  <si>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</si>
  <si>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</si>
  <si>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</si>
  <si>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</si>
  <si>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</si>
  <si>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</si>
  <si>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</si>
  <si>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</si>
  <si>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</si>
  <si>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</si>
  <si>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</si>
  <si>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</si>
  <si>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</si>
  <si>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</si>
  <si>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</si>
  <si>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</si>
  <si>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</si>
  <si>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</si>
  <si>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</si>
  <si>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</si>
  <si>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</si>
  <si>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</si>
  <si>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</si>
  <si>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</si>
  <si>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</si>
  <si>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</si>
  <si>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</si>
  <si>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</si>
  <si>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</si>
  <si>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</si>
  <si>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</si>
  <si>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</si>
  <si>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</si>
  <si>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</si>
  <si>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</si>
  <si>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</si>
  <si>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</si>
  <si>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</si>
  <si>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</si>
  <si>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</si>
  <si>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</si>
  <si>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</si>
  <si>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</si>
  <si>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</si>
  <si>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</si>
  <si>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</si>
  <si>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</si>
  <si>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</si>
  <si>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</si>
  <si>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</si>
  <si>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</si>
  <si>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</si>
  <si>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</si>
  <si>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</si>
  <si>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</si>
  <si>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</si>
  <si>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</si>
  <si>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</si>
  <si>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</si>
  <si>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</si>
  <si>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</si>
  <si>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</si>
  <si>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</si>
  <si>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</si>
  <si>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</si>
  <si>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</si>
  <si>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</si>
  <si>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</si>
  <si>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</si>
  <si>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</si>
  <si>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</si>
  <si>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</si>
  <si>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</si>
  <si>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</si>
  <si>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</si>
  <si>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</si>
  <si>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</si>
  <si>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</si>
  <si>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</si>
  <si>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</si>
  <si>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</si>
  <si>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</si>
  <si>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</si>
  <si>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</si>
  <si>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</si>
  <si>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</si>
  <si>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</si>
  <si>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</si>
  <si>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</si>
  <si>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</si>
  <si>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</si>
  <si>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</si>
  <si>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</si>
  <si>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</si>
  <si>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</si>
  <si>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</si>
  <si>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</si>
  <si>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</si>
  <si>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</si>
  <si>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</si>
  <si>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</si>
  <si>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</si>
  <si>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</si>
  <si>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</si>
  <si>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</si>
  <si>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</si>
  <si>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</si>
  <si>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</si>
  <si>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</si>
  <si>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</si>
  <si>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</si>
  <si>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</si>
  <si>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</si>
  <si>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</si>
  <si>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</si>
  <si>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</si>
  <si>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</si>
  <si>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</si>
  <si>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</si>
  <si>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</si>
  <si>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</si>
  <si>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</si>
  <si>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</si>
  <si>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</si>
  <si>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</si>
  <si>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</si>
  <si>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</si>
  <si>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</si>
  <si>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</si>
  <si>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</si>
  <si>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</si>
  <si>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</si>
  <si>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</si>
  <si>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</si>
  <si>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</si>
  <si>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</si>
  <si>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</si>
  <si>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</si>
  <si>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</si>
  <si>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</si>
  <si>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</si>
  <si>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</si>
  <si>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</si>
  <si>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</si>
  <si>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</si>
  <si>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</si>
  <si>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</si>
  <si>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</si>
  <si>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</si>
  <si>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</si>
  <si>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</si>
  <si>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</si>
  <si>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</si>
  <si>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</si>
  <si>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</si>
  <si>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</si>
  <si>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</si>
  <si>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</si>
  <si>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</si>
  <si>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</si>
  <si>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</si>
  <si>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</si>
  <si>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</si>
  <si>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</si>
  <si>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</si>
  <si>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</si>
  <si>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</si>
  <si>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</si>
  <si>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</si>
  <si>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</si>
  <si>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</si>
  <si>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</si>
  <si>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</si>
  <si>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</si>
  <si>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</si>
  <si>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</si>
  <si>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</si>
  <si>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</si>
  <si>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</si>
  <si>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</si>
  <si>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</si>
  <si>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</si>
  <si>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</si>
  <si>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</si>
  <si>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</si>
  <si>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</si>
  <si>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</si>
  <si>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</si>
  <si>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</si>
  <si>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</si>
  <si>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</si>
  <si>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</si>
  <si>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</si>
  <si>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</si>
  <si>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</si>
  <si>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</si>
  <si>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</si>
  <si>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</si>
  <si>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</si>
  <si>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</si>
  <si>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</si>
  <si>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</si>
  <si>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</si>
  <si>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</si>
  <si>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</si>
  <si>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</si>
  <si>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</si>
  <si>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</si>
  <si>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</si>
  <si>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</si>
  <si>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</si>
  <si>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</si>
  <si>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</si>
  <si>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</si>
  <si>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</si>
  <si>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</si>
  <si>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</si>
  <si>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</si>
  <si>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</si>
  <si>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</si>
  <si>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</si>
  <si>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</si>
  <si>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</si>
  <si>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</si>
  <si>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</si>
  <si>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</si>
  <si>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</si>
  <si>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</si>
  <si>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</si>
  <si>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</si>
  <si>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</si>
  <si>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</si>
  <si>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</si>
  <si>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</si>
  <si>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</si>
  <si>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</si>
  <si>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</si>
  <si>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</si>
  <si>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</si>
  <si>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</si>
  <si>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</si>
  <si>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</si>
  <si>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</si>
  <si>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</si>
  <si>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</si>
  <si>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</si>
  <si>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</si>
  <si>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</si>
  <si>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</si>
  <si>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</si>
  <si>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</si>
  <si>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</si>
  <si>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</si>
  <si>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</si>
  <si>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</si>
  <si>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</si>
  <si>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</si>
  <si>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</si>
  <si>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</si>
  <si>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</si>
  <si>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</si>
  <si>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</si>
  <si>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</si>
  <si>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</si>
  <si>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</si>
  <si>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</si>
  <si>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</si>
  <si>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</si>
  <si>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</si>
  <si>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</si>
  <si>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</si>
  <si>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</si>
  <si>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</si>
  <si>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</si>
  <si>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</si>
  <si>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</si>
  <si>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</si>
  <si>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</si>
  <si>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</si>
  <si>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</si>
  <si>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</si>
  <si>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</si>
  <si>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</si>
  <si>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</si>
  <si>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</si>
  <si>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</si>
  <si>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</si>
  <si>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</si>
  <si>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</si>
  <si>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</si>
  <si>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</si>
  <si>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</si>
  <si>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</si>
  <si>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</si>
  <si>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</si>
  <si>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</si>
  <si>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</si>
  <si>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</si>
  <si>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</si>
  <si>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</si>
  <si>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</si>
  <si>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</si>
  <si>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</si>
  <si>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</si>
  <si>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</si>
  <si>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</si>
  <si>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</si>
  <si>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</si>
  <si>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</si>
  <si>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</si>
  <si>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</si>
  <si>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</si>
  <si>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</si>
  <si>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</si>
  <si>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</si>
  <si>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</si>
  <si>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</si>
  <si>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</si>
  <si>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</si>
  <si>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</si>
  <si>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</si>
  <si>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</si>
  <si>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</si>
  <si>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</si>
  <si>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</si>
  <si>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</si>
  <si>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</si>
  <si>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</si>
  <si>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</si>
  <si>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</si>
  <si>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</si>
  <si>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</si>
  <si>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</si>
  <si>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</si>
  <si>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</si>
  <si>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</si>
  <si>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</si>
  <si>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</si>
  <si>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</si>
  <si>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</si>
  <si>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</si>
  <si>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</si>
  <si>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</si>
  <si>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</si>
  <si>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</si>
  <si>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</si>
  <si>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</si>
  <si>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</si>
  <si>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</si>
  <si>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</si>
  <si>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</si>
  <si>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</si>
  <si>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</si>
  <si>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</si>
  <si>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</si>
  <si>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</si>
  <si>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</si>
  <si>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</si>
  <si>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</si>
  <si>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</si>
  <si>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</si>
  <si>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</si>
  <si>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</si>
  <si>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</si>
  <si>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</si>
  <si>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</si>
  <si>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</si>
  <si>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</si>
  <si>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</si>
  <si>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</si>
  <si>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</si>
  <si>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</si>
  <si>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</si>
  <si>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</si>
  <si>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</si>
  <si>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</si>
  <si>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</si>
  <si>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</si>
  <si>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</si>
  <si>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</si>
  <si>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</si>
  <si>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</si>
  <si>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</si>
  <si>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</si>
  <si>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</si>
  <si>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</si>
  <si>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</si>
  <si>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</si>
  <si>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</si>
  <si>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</si>
  <si>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</si>
  <si>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</si>
  <si>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</si>
  <si>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</si>
  <si>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</si>
  <si>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</si>
  <si>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</si>
  <si>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</si>
  <si>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</si>
  <si>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</si>
  <si>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</si>
  <si>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</si>
  <si>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</si>
  <si>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</si>
  <si>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</si>
  <si>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</si>
  <si>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</si>
  <si>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</si>
  <si>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</si>
  <si>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</si>
  <si>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</si>
  <si>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</si>
  <si>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</si>
  <si>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</si>
  <si>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</si>
  <si>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</si>
  <si>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</si>
  <si>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</si>
  <si>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</si>
  <si>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</si>
  <si>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</si>
  <si>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</si>
  <si>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</si>
  <si>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</si>
  <si>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</si>
  <si>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</si>
  <si>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</si>
  <si>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</si>
  <si>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</si>
  <si>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</si>
  <si>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</si>
  <si>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</si>
  <si>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</si>
  <si>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</si>
  <si>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</si>
  <si>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</si>
  <si>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</si>
  <si>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</si>
  <si>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</si>
  <si>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</si>
  <si>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</si>
  <si>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</si>
  <si>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</si>
  <si>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</si>
  <si>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</si>
  <si>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</si>
  <si>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</si>
  <si>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</si>
  <si>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</si>
  <si>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</si>
  <si>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</si>
  <si>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</si>
  <si>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</si>
  <si>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</si>
  <si>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</si>
  <si>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</si>
  <si>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</si>
  <si>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</si>
  <si>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</si>
  <si>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</si>
  <si>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</si>
  <si>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</si>
  <si>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</si>
  <si>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</si>
  <si>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</si>
  <si>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</si>
  <si>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</si>
  <si>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</si>
  <si>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</si>
  <si>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</si>
  <si>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</si>
  <si>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</si>
  <si>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</si>
  <si>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</si>
  <si>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</si>
  <si>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</si>
  <si>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</si>
  <si>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</si>
  <si>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</si>
  <si>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</si>
  <si>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</si>
  <si>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</si>
  <si>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</si>
  <si>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</si>
  <si>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</si>
  <si>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</si>
  <si>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</si>
  <si>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</si>
  <si>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</si>
  <si>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</si>
  <si>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</si>
  <si>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</si>
  <si>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</si>
  <si>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</si>
  <si>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</si>
  <si>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</si>
  <si>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</si>
  <si>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</si>
  <si>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</si>
  <si>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</si>
  <si>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</si>
  <si>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</si>
  <si>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</si>
  <si>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</si>
  <si>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</si>
  <si>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</si>
  <si>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</si>
  <si>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</si>
  <si>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</si>
  <si>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</si>
  <si>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</si>
  <si>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</si>
  <si>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</si>
  <si>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</si>
  <si>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</si>
  <si>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</si>
  <si>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</si>
  <si>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</si>
  <si>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</si>
  <si>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</si>
  <si>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</si>
  <si>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</si>
  <si>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</si>
  <si>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</si>
  <si>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</si>
  <si>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</si>
  <si>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</si>
  <si>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</si>
  <si>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</si>
  <si>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</si>
  <si>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</si>
  <si>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</si>
  <si>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</si>
  <si>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</si>
  <si>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</si>
  <si>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</si>
  <si>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</si>
  <si>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</si>
  <si>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</si>
  <si>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</si>
  <si>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</si>
  <si>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</si>
  <si>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</si>
  <si>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</si>
  <si>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</si>
  <si>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</si>
  <si>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</si>
  <si>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</si>
  <si>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</si>
  <si>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</si>
  <si>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</si>
  <si>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</si>
  <si>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</si>
  <si>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</si>
  <si>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</si>
  <si>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</si>
  <si>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</si>
  <si>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</si>
  <si>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</si>
  <si>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</si>
  <si>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</si>
  <si>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</si>
  <si>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</si>
  <si>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</si>
  <si>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</si>
  <si>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</si>
  <si>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</si>
  <si>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</si>
  <si>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</si>
  <si>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</si>
  <si>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</si>
  <si>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</si>
  <si>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</si>
  <si>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</si>
  <si>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</si>
  <si>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</si>
  <si>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</si>
  <si>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</si>
  <si>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</si>
  <si>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</si>
  <si>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</si>
  <si>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</si>
  <si>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</si>
  <si>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</si>
  <si>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</si>
  <si>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</si>
  <si>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</si>
  <si>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</si>
  <si>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</si>
  <si>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</si>
  <si>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</si>
  <si>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</si>
  <si>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</si>
  <si>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</si>
  <si>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</si>
  <si>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</si>
  <si>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</si>
  <si>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</si>
  <si>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</si>
  <si>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</si>
  <si>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</si>
  <si>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</si>
  <si>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</si>
  <si>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</si>
  <si>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</si>
  <si>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</si>
  <si>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</si>
  <si>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</si>
  <si>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</si>
  <si>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</si>
  <si>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</si>
  <si>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</si>
  <si>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</si>
  <si>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</si>
  <si>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</si>
  <si>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</si>
  <si>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</si>
  <si>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</si>
  <si>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</si>
  <si>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</si>
  <si>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</si>
  <si>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</si>
  <si>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</si>
  <si>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</si>
  <si>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</si>
  <si>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</si>
  <si>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</si>
  <si>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</si>
  <si>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</si>
  <si>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</si>
  <si>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</si>
  <si>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</si>
  <si>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</si>
  <si>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</si>
  <si>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</si>
  <si>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</si>
  <si>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</si>
  <si>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</si>
  <si>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</si>
  <si>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</si>
  <si>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</si>
  <si>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</si>
  <si>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</si>
  <si>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</si>
  <si>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</si>
  <si>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</si>
  <si>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</si>
  <si>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</si>
  <si>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</si>
  <si>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</si>
  <si>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</si>
  <si>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</si>
  <si>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</si>
  <si>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</si>
  <si>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</si>
  <si>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</si>
  <si>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</si>
  <si>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</si>
  <si>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</si>
  <si>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</si>
  <si>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</si>
  <si>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</si>
  <si>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</si>
  <si>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</si>
  <si>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</si>
  <si>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</si>
  <si>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</si>
  <si>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</si>
  <si>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</si>
  <si>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</si>
  <si>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</si>
  <si>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</si>
  <si>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</si>
  <si>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</si>
  <si>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</si>
  <si>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</si>
  <si>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</si>
  <si>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</si>
  <si>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</si>
  <si>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</si>
  <si>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</si>
  <si>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</si>
  <si>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</si>
  <si>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</si>
  <si>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</si>
  <si>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</si>
  <si>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</si>
  <si>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</si>
  <si>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</si>
  <si>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</si>
  <si>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</si>
  <si>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</si>
  <si>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</si>
  <si>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</si>
  <si>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</si>
  <si>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</si>
  <si>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</si>
  <si>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</si>
  <si>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</si>
  <si>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</si>
  <si>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</si>
  <si>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</si>
  <si>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</si>
  <si>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</si>
  <si>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</si>
  <si>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</si>
  <si>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</si>
  <si>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</si>
  <si>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</si>
  <si>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</si>
  <si>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</si>
  <si>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</si>
  <si>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</si>
  <si>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</si>
  <si>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</si>
  <si>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</si>
  <si>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</si>
  <si>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</si>
  <si>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</si>
  <si>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</si>
  <si>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</si>
  <si>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</si>
  <si>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</si>
  <si>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</si>
  <si>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</si>
  <si>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</si>
  <si>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</si>
  <si>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</si>
  <si>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</si>
  <si>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</si>
  <si>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</si>
  <si>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</si>
  <si>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</si>
  <si>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</si>
  <si>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</si>
  <si>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</si>
  <si>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</si>
  <si>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</si>
  <si>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</si>
  <si>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</si>
  <si>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</si>
  <si>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</si>
  <si>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</si>
  <si>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</si>
  <si>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</si>
  <si>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</si>
  <si>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</si>
  <si>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</si>
  <si>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</si>
  <si>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</si>
  <si>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</si>
  <si>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</si>
  <si>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</si>
  <si>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</si>
  <si>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</si>
  <si>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</si>
  <si>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</si>
  <si>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</si>
  <si>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</si>
  <si>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</si>
  <si>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</si>
  <si>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</si>
  <si>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</si>
  <si>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</si>
  <si>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</si>
  <si>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</si>
  <si>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</si>
  <si>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</si>
  <si>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</si>
  <si>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</si>
  <si>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</si>
  <si>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</si>
  <si>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</si>
  <si>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</si>
  <si>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</si>
  <si>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</si>
  <si>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</si>
  <si>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</si>
  <si>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</si>
  <si>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</si>
  <si>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</si>
  <si>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</si>
  <si>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</si>
  <si>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</si>
  <si>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</si>
  <si>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</si>
  <si>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</si>
  <si>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</si>
  <si>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</si>
  <si>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</si>
  <si>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</si>
  <si>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</si>
  <si>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</si>
  <si>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</si>
  <si>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</si>
  <si>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</si>
  <si>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</si>
  <si>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</si>
  <si>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</si>
  <si>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</si>
  <si>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</si>
  <si>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</si>
  <si>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</si>
  <si>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</si>
  <si>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</si>
  <si>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</si>
  <si>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</si>
  <si>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</si>
  <si>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</si>
  <si>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</si>
  <si>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</si>
  <si>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</si>
  <si>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</si>
  <si>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</si>
  <si>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</si>
  <si>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</si>
  <si>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</si>
  <si>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</si>
  <si>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</si>
  <si>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</si>
  <si>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</si>
  <si>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</si>
  <si>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</si>
  <si>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</si>
  <si>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</si>
  <si>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</si>
  <si>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</si>
  <si>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</si>
  <si>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</si>
  <si>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</si>
  <si>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</si>
  <si>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</si>
  <si>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</si>
  <si>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</si>
  <si>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</si>
  <si>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</si>
  <si>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</si>
  <si>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</si>
  <si>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</si>
  <si>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</si>
  <si>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</si>
  <si>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</si>
  <si>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</si>
  <si>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</si>
  <si>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</si>
  <si>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</si>
  <si>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</si>
  <si>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</si>
  <si>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</si>
  <si>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</si>
  <si>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</si>
  <si>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</si>
  <si>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</si>
  <si>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</si>
  <si>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</si>
  <si>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</si>
  <si>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</si>
  <si>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</si>
  <si>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</si>
  <si>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</si>
  <si>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</si>
  <si>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</si>
  <si>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</si>
  <si>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</si>
  <si>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</si>
  <si>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</si>
  <si>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</si>
  <si>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</si>
  <si>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</si>
  <si>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</si>
  <si>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</si>
  <si>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</si>
  <si>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</si>
  <si>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</si>
  <si>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</si>
  <si>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</si>
  <si>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</si>
  <si>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</si>
  <si>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</si>
  <si>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</si>
  <si>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</si>
  <si>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</si>
  <si>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</si>
  <si>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</si>
  <si>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</si>
  <si>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</si>
  <si>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</si>
  <si>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</si>
  <si>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</si>
  <si>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</si>
  <si>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</si>
  <si>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</si>
  <si>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</si>
  <si>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</si>
  <si>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</si>
  <si>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</si>
  <si>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</si>
  <si>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</si>
  <si>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</si>
  <si>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</si>
  <si>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</si>
  <si>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</si>
  <si>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</si>
  <si>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</si>
  <si>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</si>
  <si>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</si>
  <si>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</si>
  <si>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</si>
  <si>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</si>
  <si>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</si>
  <si>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</si>
  <si>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</si>
  <si>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</si>
  <si>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</si>
  <si>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</si>
  <si>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</si>
  <si>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</si>
  <si>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</si>
  <si>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</si>
  <si>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</si>
  <si>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</si>
  <si>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</si>
  <si>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</si>
  <si>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</si>
  <si>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</si>
  <si>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</si>
  <si>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</si>
  <si>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</si>
  <si>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</si>
  <si>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</si>
  <si>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</si>
  <si>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</si>
  <si>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</si>
  <si>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</si>
  <si>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</si>
  <si>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</si>
  <si>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</si>
  <si>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</si>
  <si>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</si>
  <si>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</si>
  <si>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</si>
  <si>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</si>
  <si>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</si>
  <si>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</si>
  <si>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</si>
  <si>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</si>
  <si>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</si>
  <si>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</si>
  <si>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</si>
  <si>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</si>
  <si>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</si>
  <si>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</si>
  <si>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</si>
  <si>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</si>
  <si>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</si>
  <si>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</si>
  <si>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</si>
  <si>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</si>
  <si>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</si>
  <si>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</si>
  <si>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</si>
  <si>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</si>
  <si>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</si>
  <si>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</si>
  <si>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</si>
  <si>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</si>
  <si>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</si>
  <si>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</si>
  <si>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</si>
  <si>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</si>
  <si>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</si>
  <si>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</si>
  <si>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</si>
  <si>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</si>
  <si>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</si>
  <si>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</si>
  <si>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</si>
  <si>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</si>
  <si>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</si>
  <si>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</si>
  <si>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</si>
  <si>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</si>
  <si>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</si>
  <si>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</si>
  <si>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</si>
  <si>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</si>
  <si>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</si>
  <si>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</si>
  <si>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</si>
  <si>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</si>
  <si>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</si>
  <si>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</si>
  <si>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</si>
  <si>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</si>
  <si>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</si>
  <si>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</si>
  <si>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</si>
  <si>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</si>
  <si>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</si>
  <si>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</si>
  <si>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</si>
  <si>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</si>
  <si>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</si>
  <si>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</si>
  <si>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</si>
  <si>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</si>
  <si>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</si>
  <si>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</si>
  <si>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</si>
  <si>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</si>
  <si>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</si>
  <si>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</si>
  <si>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</si>
  <si>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</si>
  <si>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</si>
  <si>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</si>
  <si>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</si>
  <si>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</si>
  <si>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</si>
  <si>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</si>
  <si>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</si>
  <si>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</si>
  <si>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</si>
  <si>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</si>
  <si>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</si>
  <si>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</si>
  <si>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</si>
  <si>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</si>
  <si>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</si>
  <si>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</si>
  <si>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</si>
  <si>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</si>
  <si>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</si>
  <si>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</si>
  <si>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</si>
  <si>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</si>
  <si>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</si>
  <si>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</si>
  <si>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</si>
  <si>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</si>
  <si>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</si>
  <si>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</si>
  <si>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</si>
  <si>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</si>
  <si>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</si>
  <si>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</si>
  <si>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</si>
  <si>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</si>
  <si>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</si>
  <si>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</si>
  <si>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</si>
  <si>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</si>
  <si>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</si>
  <si>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</si>
  <si>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</si>
  <si>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</si>
  <si>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</si>
  <si>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</si>
  <si>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</si>
  <si>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</si>
  <si>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</si>
  <si>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</si>
  <si>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</si>
  <si>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</si>
  <si>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</si>
  <si>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</si>
  <si>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</si>
  <si>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</si>
  <si>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</si>
  <si>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</si>
  <si>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</si>
  <si>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</si>
  <si>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</si>
  <si>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</si>
  <si>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</si>
  <si>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</si>
  <si>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</si>
  <si>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</si>
  <si>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</si>
  <si>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</si>
  <si>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</si>
  <si>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</si>
  <si>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</si>
  <si>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</si>
  <si>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</si>
  <si>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</si>
  <si>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</si>
  <si>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</si>
  <si>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</si>
  <si>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</si>
  <si>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</si>
  <si>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</si>
  <si>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</si>
  <si>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</si>
  <si>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</si>
  <si>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</si>
  <si>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</si>
  <si>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</si>
  <si>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</si>
  <si>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</si>
  <si>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</si>
  <si>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</si>
  <si>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</si>
  <si>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</si>
  <si>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</si>
  <si>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</si>
  <si>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</si>
  <si>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</si>
  <si>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</si>
  <si>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</si>
  <si>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</si>
  <si>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</si>
  <si>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</si>
  <si>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</si>
  <si>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</si>
  <si>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</si>
  <si>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</si>
  <si>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</si>
  <si>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</si>
  <si>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</si>
  <si>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</si>
  <si>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</si>
  <si>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</si>
  <si>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</si>
  <si>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</si>
  <si>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</si>
  <si>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</si>
  <si>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</si>
  <si>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</si>
  <si>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</si>
  <si>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</si>
  <si>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</si>
  <si>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</si>
  <si>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</si>
  <si>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</si>
  <si>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</si>
  <si>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</si>
  <si>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</si>
  <si>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</si>
  <si>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</si>
  <si>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</si>
  <si>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</si>
  <si>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</si>
  <si>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</si>
  <si>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</si>
  <si>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</si>
  <si>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</si>
  <si>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</si>
  <si>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</si>
  <si>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</si>
  <si>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</si>
  <si>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</si>
  <si>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</si>
  <si>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</si>
  <si>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</si>
  <si>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</si>
  <si>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</si>
  <si>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</si>
  <si>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</si>
  <si>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</si>
  <si>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</si>
  <si>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</si>
  <si>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</si>
  <si>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</si>
  <si>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</si>
  <si>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</si>
  <si>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</si>
  <si>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</si>
  <si>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</si>
  <si>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</si>
  <si>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</si>
  <si>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</si>
  <si>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</si>
  <si>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</si>
  <si>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</si>
  <si>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</si>
  <si>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</si>
  <si>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</si>
  <si>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</si>
  <si>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</si>
  <si>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</si>
  <si>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</si>
  <si>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</si>
  <si>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</si>
  <si>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</si>
  <si>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</si>
  <si>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</si>
  <si>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</si>
  <si>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</si>
  <si>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</si>
  <si>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</si>
  <si>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</si>
  <si>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</si>
  <si>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</si>
  <si>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</si>
  <si>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</si>
  <si>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</si>
  <si>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</si>
  <si>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</si>
  <si>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</si>
  <si>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</si>
  <si>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</si>
  <si>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</si>
  <si>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</si>
  <si>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</si>
  <si>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</si>
  <si>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</si>
  <si>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</si>
  <si>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</si>
  <si>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</si>
  <si>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</si>
  <si>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</si>
  <si>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</si>
  <si>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</si>
  <si>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</si>
  <si>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</si>
  <si>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</si>
  <si>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</si>
  <si>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</si>
  <si>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</si>
  <si>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</si>
  <si>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</si>
  <si>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</si>
  <si>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</si>
  <si>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</si>
  <si>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</si>
  <si>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</si>
  <si>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</si>
  <si>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</si>
  <si>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</si>
  <si>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</si>
  <si>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</si>
  <si>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</si>
  <si>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</si>
  <si>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</si>
  <si>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</si>
  <si>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</si>
  <si>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</si>
  <si>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</si>
  <si>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</si>
  <si>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</si>
  <si>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</si>
  <si>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</si>
  <si>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</si>
  <si>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</si>
  <si>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</si>
  <si>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</si>
  <si>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</si>
  <si>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</si>
  <si>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</si>
  <si>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</si>
  <si>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</si>
  <si>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</si>
  <si>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</si>
  <si>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</si>
  <si>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</si>
  <si>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</si>
  <si>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</si>
  <si>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</si>
  <si>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</si>
  <si>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</si>
  <si>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</si>
  <si>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</si>
  <si>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</si>
  <si>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</si>
  <si>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</si>
  <si>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</si>
  <si>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</si>
  <si>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</si>
  <si>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</si>
  <si>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</si>
  <si>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</si>
  <si>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</si>
  <si>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</si>
  <si>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</si>
  <si>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</si>
  <si>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</si>
  <si>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</si>
  <si>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</si>
  <si>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</si>
  <si>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</si>
  <si>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</si>
  <si>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</si>
  <si>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</si>
  <si>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</si>
  <si>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</si>
  <si>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</si>
  <si>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</si>
  <si>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</si>
  <si>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</si>
  <si>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</si>
  <si>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</si>
  <si>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</si>
  <si>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</si>
  <si>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</si>
  <si>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</si>
  <si>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</si>
  <si>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</si>
  <si>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</si>
  <si>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</si>
  <si>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</si>
  <si>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</si>
  <si>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</si>
  <si>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</si>
  <si>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</si>
  <si>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</si>
  <si>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</si>
  <si>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</si>
  <si>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</si>
  <si>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</si>
  <si>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</si>
  <si>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</si>
  <si>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</si>
  <si>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</si>
  <si>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</si>
  <si>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</si>
  <si>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</si>
  <si>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</si>
  <si>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</si>
  <si>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</si>
  <si>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</si>
  <si>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</si>
  <si>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</si>
  <si>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</si>
  <si>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</si>
  <si>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</si>
  <si>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</si>
  <si>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</si>
  <si>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</si>
  <si>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</si>
  <si>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</si>
  <si>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</si>
  <si>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</si>
  <si>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</si>
  <si>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</si>
  <si>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</si>
  <si>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</si>
  <si>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</si>
  <si>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</si>
  <si>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</si>
  <si>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</si>
  <si>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</si>
  <si>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</si>
  <si>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</si>
  <si>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</si>
  <si>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</si>
  <si>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</si>
  <si>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</si>
  <si>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</si>
  <si>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</si>
  <si>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</si>
  <si>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</si>
  <si>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</si>
  <si>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</si>
  <si>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</si>
  <si>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</si>
  <si>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</si>
  <si>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</si>
  <si>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</si>
  <si>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</si>
  <si>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</si>
  <si>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</si>
  <si>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</si>
  <si>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</si>
  <si>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</si>
  <si>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</si>
  <si>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</si>
  <si>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</si>
  <si>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</si>
  <si>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</si>
  <si>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</si>
  <si>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</si>
  <si>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</si>
  <si>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</si>
  <si>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</si>
  <si>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</si>
  <si>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</si>
  <si>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</si>
  <si>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</si>
  <si>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</si>
  <si>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</si>
  <si>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</si>
  <si>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</si>
  <si>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</si>
  <si>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</si>
  <si>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</si>
  <si>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</si>
  <si>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</si>
  <si>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</si>
  <si>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</si>
  <si>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</si>
  <si>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</si>
  <si>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</si>
  <si>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</si>
  <si>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</si>
  <si>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</si>
  <si>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</si>
  <si>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</si>
  <si>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</si>
  <si>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</si>
  <si>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</si>
  <si>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</si>
  <si>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</si>
  <si>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</si>
  <si>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</si>
  <si>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</si>
  <si>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</si>
  <si>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</si>
  <si>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</si>
  <si>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</si>
  <si>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</si>
  <si>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</si>
  <si>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</si>
  <si>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</si>
  <si>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</si>
  <si>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</si>
  <si>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</si>
  <si>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</si>
  <si>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</si>
  <si>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</si>
  <si>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</si>
  <si>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</si>
  <si>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</si>
  <si>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</si>
  <si>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</si>
  <si>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</si>
  <si>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</si>
  <si>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</si>
  <si>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</si>
  <si>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</si>
  <si>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</si>
  <si>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</si>
  <si>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</si>
  <si>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</si>
  <si>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</si>
  <si>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</si>
  <si>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</si>
  <si>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</si>
  <si>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</si>
  <si>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</si>
  <si>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</si>
  <si>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</si>
  <si>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</si>
  <si>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</si>
  <si>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</si>
  <si>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</si>
  <si>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</si>
  <si>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</si>
  <si>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</si>
  <si>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</si>
  <si>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</si>
  <si>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</si>
  <si>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</si>
  <si>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</si>
  <si>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</si>
  <si>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</si>
  <si>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</si>
  <si>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</si>
  <si>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</si>
  <si>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</si>
  <si>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</si>
  <si>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</si>
  <si>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</si>
  <si>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</si>
  <si>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</si>
  <si>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</si>
  <si>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</si>
  <si>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</si>
  <si>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</si>
  <si>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</si>
  <si>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</si>
  <si>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</si>
  <si>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</si>
  <si>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</si>
  <si>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</si>
  <si>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</si>
  <si>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</si>
  <si>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</si>
  <si>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</si>
  <si>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</si>
  <si>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</si>
  <si>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</si>
  <si>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</si>
  <si>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</si>
  <si>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</si>
  <si>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</si>
  <si>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</si>
  <si>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</si>
  <si>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</si>
  <si>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</si>
  <si>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</si>
  <si>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</si>
  <si>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</si>
  <si>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</si>
  <si>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</si>
  <si>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</si>
  <si>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</si>
  <si>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</si>
  <si>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</si>
  <si>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</si>
  <si>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</si>
  <si>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</si>
  <si>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</si>
  <si>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</si>
  <si>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</si>
  <si>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</si>
  <si>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</si>
  <si>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</si>
  <si>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</si>
  <si>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</si>
  <si>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</si>
  <si>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</si>
  <si>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</si>
  <si>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</si>
  <si>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</si>
  <si>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</si>
  <si>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</si>
  <si>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</si>
  <si>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</si>
  <si>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</si>
  <si>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</si>
  <si>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</si>
  <si>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</si>
  <si>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</si>
  <si>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</si>
  <si>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</si>
  <si>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</si>
  <si>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</si>
  <si>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</si>
  <si>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</si>
  <si>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</si>
  <si>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</si>
  <si>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</si>
  <si>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</si>
  <si>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</si>
  <si>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</si>
  <si>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</si>
  <si>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</si>
  <si>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</si>
  <si>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</si>
  <si>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</si>
  <si>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</si>
  <si>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</si>
  <si>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</si>
  <si>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</si>
  <si>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</si>
  <si>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</si>
  <si>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</si>
  <si>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</si>
  <si>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</si>
  <si>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</si>
  <si>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</si>
  <si>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</si>
  <si>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</si>
  <si>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</si>
  <si>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</si>
  <si>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</si>
  <si>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</si>
  <si>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</si>
  <si>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</si>
  <si>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</si>
  <si>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</si>
  <si>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</si>
  <si>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</si>
  <si>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</si>
  <si>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</si>
  <si>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</si>
  <si>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</si>
  <si>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</si>
  <si>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</si>
  <si>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</si>
  <si>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</si>
  <si>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</si>
  <si>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</si>
  <si>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</si>
  <si>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</si>
  <si>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</si>
  <si>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</si>
  <si>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</si>
  <si>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</si>
  <si>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</si>
  <si>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</si>
  <si>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</si>
  <si>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</si>
  <si>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</si>
  <si>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</si>
  <si>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</si>
  <si>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</si>
  <si>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</si>
  <si>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</si>
  <si>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</si>
  <si>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</si>
  <si>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</si>
  <si>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</si>
  <si>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</si>
  <si>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</si>
  <si>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</si>
  <si>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</si>
  <si>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</si>
  <si>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</si>
  <si>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</si>
  <si>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</si>
  <si>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</si>
  <si>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</si>
  <si>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</si>
  <si>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</si>
  <si>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</si>
  <si>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</si>
  <si>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</si>
  <si>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</si>
  <si>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</si>
  <si>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</si>
  <si>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</si>
  <si>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</si>
  <si>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</si>
  <si>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</si>
  <si>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</si>
  <si>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</si>
  <si>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</si>
  <si>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</si>
  <si>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</si>
  <si>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</si>
  <si>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</si>
  <si>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</si>
  <si>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</si>
  <si>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</si>
  <si>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</si>
  <si>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</si>
  <si>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</si>
  <si>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</si>
  <si>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</si>
  <si>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</si>
  <si>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</si>
  <si>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</si>
  <si>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</si>
  <si>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</si>
  <si>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</si>
  <si>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</si>
  <si>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</si>
  <si>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</si>
  <si>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</si>
  <si>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</si>
  <si>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</si>
  <si>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</si>
  <si>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</si>
  <si>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</si>
  <si>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</si>
  <si>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</si>
  <si>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</si>
  <si>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</si>
  <si>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</si>
  <si>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</si>
  <si>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</si>
  <si>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</si>
  <si>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</si>
  <si>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</si>
  <si>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</si>
  <si>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</si>
  <si>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</si>
  <si>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</si>
  <si>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</si>
  <si>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</si>
  <si>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</si>
  <si>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</si>
  <si>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</si>
  <si>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</si>
  <si>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</si>
  <si>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</si>
  <si>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</si>
  <si>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</si>
  <si>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</si>
  <si>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</si>
  <si>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</si>
  <si>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</si>
  <si>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</si>
  <si>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</si>
  <si>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</si>
  <si>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</si>
  <si>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</si>
  <si>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</si>
  <si>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</si>
  <si>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</si>
  <si>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</si>
  <si>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</si>
  <si>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</si>
  <si>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</si>
  <si>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</si>
  <si>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</si>
  <si>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</si>
  <si>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</si>
  <si>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</si>
  <si>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</si>
  <si>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</si>
  <si>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</si>
  <si>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</si>
  <si>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</si>
  <si>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</si>
  <si>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</si>
  <si>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</si>
  <si>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</si>
  <si>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</si>
  <si>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</si>
  <si>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</si>
  <si>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</si>
  <si>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</si>
  <si>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</si>
  <si>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</si>
  <si>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</si>
  <si>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</si>
  <si>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</si>
  <si>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</si>
  <si>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</si>
  <si>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</si>
  <si>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</si>
  <si>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</si>
  <si>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</si>
  <si>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</si>
  <si>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</si>
  <si>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</si>
  <si>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</si>
  <si>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</si>
  <si>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</si>
  <si>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</si>
  <si>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</si>
  <si>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</si>
  <si>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</si>
  <si>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</si>
  <si>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</si>
  <si>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</si>
  <si>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</si>
  <si>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</si>
  <si>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</si>
  <si>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</si>
  <si>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</si>
  <si>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</si>
  <si>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</si>
  <si>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</si>
  <si>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</si>
  <si>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</si>
  <si>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</si>
  <si>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</si>
  <si>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</si>
  <si>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</si>
  <si>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</si>
  <si>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</si>
  <si>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</si>
  <si>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</si>
  <si>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</si>
  <si>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</si>
  <si>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</si>
  <si>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</si>
  <si>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</si>
  <si>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</si>
  <si>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</si>
  <si>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</si>
  <si>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</si>
  <si>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</si>
  <si>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</si>
  <si>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</si>
  <si>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</si>
  <si>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</si>
  <si>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</si>
  <si>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</si>
  <si>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</si>
  <si>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</si>
  <si>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</si>
  <si>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</si>
  <si>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</si>
  <si>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</si>
  <si>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</si>
  <si>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</si>
  <si>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</si>
  <si>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</si>
  <si>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</si>
  <si>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</si>
  <si>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</si>
  <si>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</si>
  <si>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</si>
  <si>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</si>
  <si>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</si>
  <si>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</si>
  <si>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</si>
  <si>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</si>
  <si>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</si>
  <si>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</si>
  <si>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</si>
  <si>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</si>
  <si>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</si>
  <si>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</si>
  <si>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</si>
  <si>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</si>
  <si>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</si>
  <si>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</si>
  <si>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</si>
  <si>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</si>
  <si>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</si>
  <si>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</si>
  <si>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</si>
  <si>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</si>
  <si>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</si>
  <si>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</si>
  <si>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</si>
  <si>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</si>
  <si>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</si>
  <si>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</si>
  <si>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</si>
  <si>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</si>
  <si>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</si>
  <si>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</si>
  <si>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</si>
  <si>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</si>
  <si>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</si>
  <si>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</si>
  <si>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</si>
  <si>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</si>
  <si>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</si>
  <si>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</si>
  <si>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</si>
  <si>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</si>
  <si>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</si>
  <si>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</si>
  <si>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</si>
  <si>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</si>
  <si>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</si>
  <si>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</si>
  <si>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</si>
  <si>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</si>
  <si>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</si>
  <si>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</si>
  <si>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</si>
  <si>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</si>
  <si>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</si>
  <si>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</si>
  <si>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</si>
  <si>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</si>
  <si>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</si>
  <si>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</si>
  <si>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</si>
  <si>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</si>
  <si>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</si>
  <si>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</si>
  <si>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</si>
  <si>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</si>
  <si>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</si>
  <si>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</si>
  <si>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</si>
  <si>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</si>
  <si>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</si>
  <si>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</si>
  <si>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</si>
  <si>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</si>
  <si>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</si>
  <si>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</si>
  <si>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</si>
  <si>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</si>
  <si>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</si>
  <si>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</si>
  <si>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</si>
  <si>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</si>
  <si>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</si>
  <si>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</si>
  <si>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</si>
  <si>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</si>
  <si>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</si>
  <si>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</si>
  <si>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</si>
  <si>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</si>
  <si>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</si>
  <si>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</si>
  <si>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</si>
  <si>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</si>
  <si>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</si>
  <si>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</si>
  <si>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</si>
  <si>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</si>
  <si>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</si>
  <si>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</si>
  <si>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</si>
  <si>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</si>
  <si>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</si>
  <si>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</si>
  <si>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</si>
  <si>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</si>
  <si>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</si>
  <si>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</si>
  <si>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</si>
  <si>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</si>
  <si>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</si>
  <si>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</si>
  <si>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</si>
  <si>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</si>
  <si>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</si>
  <si>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</si>
  <si>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</si>
  <si>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</si>
  <si>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</si>
  <si>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</si>
  <si>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</si>
  <si>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</si>
  <si>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</si>
  <si>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</si>
  <si>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</si>
  <si>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</si>
  <si>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</si>
  <si>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</si>
  <si>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</si>
  <si>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</si>
  <si>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</si>
  <si>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</si>
  <si>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</si>
  <si>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</si>
  <si>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</si>
  <si>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</si>
  <si>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</si>
  <si>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</si>
  <si>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</si>
  <si>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</si>
  <si>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</si>
  <si>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</si>
  <si>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</si>
  <si>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</si>
  <si>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</si>
  <si>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</si>
  <si>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</si>
  <si>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</si>
  <si>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</si>
  <si>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</si>
  <si>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</si>
  <si>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</si>
  <si>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</si>
  <si>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</si>
  <si>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</si>
  <si>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</si>
  <si>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</si>
  <si>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</si>
  <si>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</si>
  <si>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</si>
  <si>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</si>
  <si>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</si>
  <si>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</si>
  <si>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</si>
  <si>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</si>
  <si>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</si>
  <si>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</si>
  <si>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</si>
  <si>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</si>
  <si>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</si>
  <si>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</si>
  <si>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</si>
  <si>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</si>
  <si>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</si>
  <si>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</si>
  <si>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</si>
  <si>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</si>
  <si>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</si>
  <si>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</si>
  <si>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</si>
  <si>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</si>
  <si>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</si>
  <si>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</si>
  <si>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</si>
  <si>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</si>
  <si>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</si>
  <si>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</si>
  <si>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</si>
  <si>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</si>
  <si>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</si>
  <si>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</si>
  <si>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</si>
  <si>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</si>
  <si>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</si>
  <si>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</si>
  <si>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</si>
  <si>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</si>
  <si>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</si>
  <si>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</si>
  <si>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</si>
  <si>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</si>
  <si>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</si>
  <si>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</si>
  <si>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</si>
  <si>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</si>
  <si>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</si>
  <si>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</si>
  <si>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</si>
  <si>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</si>
  <si>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</si>
  <si>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</si>
  <si>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</si>
  <si>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</si>
  <si>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</si>
  <si>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</si>
  <si>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</si>
  <si>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</si>
  <si>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</si>
  <si>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</si>
  <si>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</si>
  <si>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</si>
  <si>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</si>
  <si>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</si>
  <si>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</si>
  <si>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</si>
  <si>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</si>
  <si>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</si>
  <si>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</si>
  <si>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</si>
  <si>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</si>
  <si>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</si>
  <si>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</si>
  <si>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</si>
  <si>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</si>
  <si>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</si>
  <si>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</si>
  <si>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</si>
  <si>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</si>
  <si>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</si>
  <si>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</si>
  <si>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</si>
  <si>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</si>
  <si>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</si>
  <si>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</si>
  <si>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</si>
  <si>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</si>
  <si>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</si>
  <si>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</si>
  <si>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</si>
  <si>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</si>
  <si>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</si>
  <si>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</si>
  <si>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</si>
  <si>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</si>
  <si>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</si>
  <si>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</si>
  <si>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</si>
  <si>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</si>
  <si>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</si>
  <si>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</si>
  <si>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</si>
  <si>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</si>
  <si>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</si>
  <si>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</si>
  <si>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</si>
  <si>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</si>
  <si>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</si>
  <si>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</si>
  <si>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</si>
  <si>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</si>
  <si>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</si>
  <si>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</si>
  <si>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</si>
  <si>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</si>
  <si>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</si>
  <si>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</si>
  <si>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</si>
  <si>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</si>
  <si>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</si>
  <si>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</si>
  <si>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</si>
  <si>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</si>
  <si>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</si>
  <si>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</si>
  <si>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</si>
  <si>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</si>
  <si>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</si>
  <si>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</si>
  <si>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</si>
  <si>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</si>
  <si>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</si>
  <si>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</si>
  <si>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</si>
  <si>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</si>
  <si>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</si>
  <si>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</si>
  <si>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</si>
  <si>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</si>
  <si>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</si>
  <si>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</si>
  <si>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</si>
  <si>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</si>
  <si>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</si>
  <si>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</si>
  <si>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</si>
  <si>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</si>
  <si>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</si>
  <si>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</si>
  <si>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</si>
  <si>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</si>
  <si>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</si>
  <si>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</si>
  <si>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</si>
  <si>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</si>
  <si>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</si>
  <si>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</si>
  <si>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</si>
  <si>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</si>
  <si>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</si>
  <si>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</si>
  <si>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</si>
  <si>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</si>
  <si>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</si>
  <si>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</si>
  <si>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</si>
  <si>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</si>
  <si>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</si>
  <si>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</si>
  <si>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</si>
  <si>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</si>
  <si>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</si>
  <si>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</si>
  <si>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</si>
  <si>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</si>
  <si>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</si>
  <si>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</si>
  <si>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</si>
  <si>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</si>
  <si>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</si>
  <si>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</si>
  <si>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</si>
  <si>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</si>
  <si>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</si>
  <si>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</si>
  <si>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</si>
  <si>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</si>
  <si>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</si>
  <si>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</si>
  <si>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</si>
  <si>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</si>
  <si>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</si>
  <si>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</si>
  <si>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</si>
  <si>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</si>
  <si>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</si>
  <si>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</si>
  <si>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</si>
  <si>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</si>
  <si>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</si>
  <si>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</si>
  <si>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</si>
  <si>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</si>
  <si>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</si>
  <si>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</si>
  <si>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</si>
  <si>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</si>
  <si>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</si>
  <si>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</si>
  <si>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</si>
  <si>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</si>
  <si>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</si>
  <si>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</si>
  <si>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</si>
  <si>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</si>
  <si>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</si>
  <si>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</si>
  <si>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</si>
  <si>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</si>
  <si>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</si>
  <si>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</si>
  <si>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</si>
  <si>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</si>
  <si>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</si>
  <si>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</si>
  <si>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</si>
  <si>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</si>
  <si>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</si>
  <si>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</si>
  <si>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</si>
  <si>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</si>
  <si>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</si>
  <si>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</si>
  <si>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</si>
  <si>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</si>
  <si>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</si>
  <si>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</si>
  <si>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</si>
  <si>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</si>
  <si>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</si>
  <si>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</si>
  <si>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</si>
  <si>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</si>
  <si>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</si>
  <si>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</si>
  <si>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</si>
  <si>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</si>
  <si>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</si>
  <si>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</si>
  <si>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</si>
  <si>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</si>
  <si>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</si>
  <si>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</si>
  <si>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</si>
  <si>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</si>
  <si>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</si>
  <si>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</si>
  <si>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</si>
  <si>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</si>
  <si>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</si>
  <si>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</si>
  <si>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</si>
  <si>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</si>
  <si>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</si>
  <si>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</si>
  <si>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</si>
  <si>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</si>
  <si>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</si>
  <si>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</si>
  <si>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</si>
  <si>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</si>
  <si>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</si>
  <si>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</si>
  <si>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</si>
  <si>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</si>
  <si>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</si>
  <si>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</si>
  <si>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</si>
  <si>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</si>
  <si>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</si>
  <si>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</si>
  <si>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</si>
  <si>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</si>
  <si>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</si>
  <si>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</si>
  <si>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</si>
  <si>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</si>
  <si>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</si>
  <si>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</si>
  <si>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</si>
  <si>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</si>
  <si>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</si>
  <si>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</si>
  <si>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</si>
  <si>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</si>
  <si>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</si>
  <si>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</si>
  <si>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</si>
  <si>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</si>
  <si>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</si>
  <si>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</si>
  <si>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</si>
  <si>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</si>
  <si>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</si>
  <si>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</si>
  <si>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</si>
  <si>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</si>
  <si>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</si>
  <si>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</si>
  <si>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</si>
  <si>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</si>
  <si>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</si>
  <si>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</si>
  <si>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</si>
  <si>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</si>
  <si>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</si>
  <si>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</si>
  <si>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</si>
  <si>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</si>
  <si>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</si>
  <si>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</si>
  <si>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</si>
  <si>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</si>
  <si>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</si>
  <si>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</si>
  <si>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</si>
  <si>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</si>
  <si>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</si>
  <si>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</si>
  <si>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</si>
  <si>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</si>
  <si>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</si>
  <si>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</si>
  <si>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</si>
  <si>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</si>
  <si>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</si>
  <si>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</si>
  <si>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</si>
  <si>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</si>
  <si>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</si>
  <si>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</si>
  <si>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</si>
  <si>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</si>
  <si>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</si>
  <si>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</si>
  <si>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</si>
  <si>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</si>
  <si>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</si>
  <si>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</si>
  <si>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</si>
  <si>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</si>
  <si>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</si>
  <si>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</si>
  <si>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</si>
  <si>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</si>
  <si>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</si>
  <si>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</si>
  <si>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</si>
  <si>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</si>
  <si>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</si>
  <si>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</si>
  <si>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</si>
  <si>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</si>
  <si>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</si>
  <si>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</si>
  <si>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</si>
  <si>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</si>
  <si>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</si>
  <si>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</si>
  <si>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</si>
  <si>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</si>
  <si>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</si>
  <si>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</si>
  <si>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</si>
  <si>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</si>
  <si>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</si>
  <si>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</si>
  <si>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</si>
  <si>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</si>
  <si>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</si>
  <si>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</si>
  <si>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</si>
  <si>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</si>
  <si>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</si>
  <si>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</si>
  <si>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</si>
  <si>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</si>
  <si>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</si>
  <si>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</si>
  <si>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</si>
  <si>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</si>
  <si>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</si>
  <si>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</si>
  <si>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</si>
  <si>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</si>
  <si>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</si>
  <si>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</si>
  <si>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</si>
  <si>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</si>
  <si>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</si>
  <si>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</si>
  <si>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</si>
  <si>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</si>
  <si>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</si>
  <si>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</si>
  <si>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</si>
  <si>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</si>
  <si>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</si>
  <si>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</si>
  <si>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</si>
  <si>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</si>
  <si>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</si>
  <si>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</si>
  <si>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</si>
  <si>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</si>
  <si>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</si>
  <si>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</si>
  <si>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</si>
  <si>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</si>
  <si>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</si>
  <si>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</si>
  <si>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</si>
  <si>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</si>
  <si>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</si>
  <si>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</si>
  <si>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</si>
  <si>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</si>
  <si>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</si>
  <si>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</si>
  <si>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</si>
  <si>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</si>
  <si>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</si>
  <si>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</si>
  <si>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</si>
  <si>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</si>
  <si>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</si>
  <si>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</si>
  <si>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</si>
  <si>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</si>
  <si>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</si>
  <si>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</si>
  <si>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</si>
  <si>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</si>
  <si>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</si>
  <si>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</si>
  <si>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</si>
  <si>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</si>
  <si>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</si>
  <si>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</si>
  <si>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</si>
  <si>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</si>
  <si>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</si>
  <si>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</si>
  <si>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</si>
  <si>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</si>
  <si>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</si>
  <si>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</si>
  <si>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</si>
  <si>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</si>
  <si>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</si>
  <si>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</si>
  <si>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</si>
  <si>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</si>
  <si>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</si>
  <si>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</si>
  <si>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</si>
  <si>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</si>
  <si>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</si>
  <si>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</si>
  <si>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</si>
  <si>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</si>
  <si>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</si>
  <si>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</si>
  <si>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</si>
  <si>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</si>
  <si>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</si>
  <si>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</si>
  <si>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</si>
  <si>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</si>
  <si>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</si>
  <si>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</si>
  <si>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</si>
  <si>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</si>
  <si>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</si>
  <si>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</si>
  <si>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</si>
  <si>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</si>
  <si>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</si>
  <si>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</si>
  <si>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</si>
  <si>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</si>
  <si>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</si>
  <si>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</si>
  <si>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</si>
  <si>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</si>
  <si>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</si>
  <si>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</si>
  <si>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</si>
  <si>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</si>
  <si>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</si>
  <si>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</si>
  <si>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</si>
  <si>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</si>
  <si>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</si>
  <si>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</si>
  <si>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</si>
  <si>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</si>
  <si>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</si>
  <si>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</si>
  <si>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</si>
  <si>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</si>
  <si>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</si>
  <si>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</si>
  <si>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</si>
  <si>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</si>
  <si>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</si>
  <si>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</si>
  <si>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</si>
  <si>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</si>
  <si>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</si>
  <si>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</si>
  <si>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</si>
  <si>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</si>
  <si>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</si>
  <si>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</si>
  <si>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</si>
  <si>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</si>
  <si>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</si>
  <si>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</si>
  <si>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</si>
  <si>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</si>
  <si>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</si>
  <si>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</si>
  <si>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</si>
  <si>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</si>
  <si>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</si>
  <si>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</si>
  <si>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</si>
  <si>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</si>
  <si>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</si>
  <si>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</si>
  <si>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</si>
  <si>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</si>
  <si>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</si>
  <si>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</si>
  <si>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</si>
  <si>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</si>
  <si>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</si>
  <si>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</si>
  <si>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</si>
  <si>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</si>
  <si>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</si>
  <si>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</si>
  <si>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</si>
  <si>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</si>
  <si>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</si>
  <si>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</si>
  <si>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</si>
  <si>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</si>
  <si>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</si>
  <si>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</si>
  <si>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</si>
  <si>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</si>
  <si>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</si>
  <si>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</si>
  <si>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</si>
  <si>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</si>
  <si>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</si>
  <si>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</si>
  <si>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</si>
  <si>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</si>
  <si>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</si>
  <si>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</si>
  <si>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</si>
  <si>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</si>
  <si>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</si>
  <si>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</si>
  <si>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</si>
  <si>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</si>
  <si>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</si>
  <si>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</si>
  <si>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</si>
  <si>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</si>
  <si>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</si>
  <si>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</si>
  <si>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</si>
  <si>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</si>
  <si>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</si>
  <si>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</si>
  <si>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</si>
  <si>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</si>
  <si>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</si>
  <si>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</si>
  <si>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</si>
  <si>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</si>
  <si>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</si>
  <si>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</si>
  <si>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</si>
  <si>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</si>
  <si>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</si>
  <si>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</si>
  <si>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</si>
  <si>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</si>
  <si>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</si>
  <si>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</si>
  <si>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</si>
  <si>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</si>
  <si>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</si>
  <si>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</si>
  <si>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</si>
  <si>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</si>
  <si>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</si>
  <si>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</si>
  <si>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</si>
  <si>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</si>
  <si>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</si>
  <si>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</si>
  <si>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</si>
  <si>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</si>
  <si>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</si>
  <si>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</si>
  <si>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</si>
  <si>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</si>
  <si>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</si>
  <si>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</si>
  <si>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</si>
  <si>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</si>
  <si>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</si>
  <si>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</si>
  <si>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</si>
  <si>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</si>
  <si>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</si>
  <si>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</si>
  <si>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</si>
  <si>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</si>
  <si>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</si>
  <si>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</si>
  <si>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</si>
  <si>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</si>
  <si>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</si>
  <si>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</si>
  <si>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</si>
  <si>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</si>
  <si>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</si>
  <si>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</si>
  <si>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</si>
  <si>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</si>
  <si>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</si>
  <si>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</si>
  <si>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</si>
  <si>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</si>
  <si>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</si>
  <si>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</si>
  <si>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</si>
  <si>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</si>
  <si>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</si>
  <si>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</si>
  <si>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</si>
  <si>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</si>
  <si>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</si>
  <si>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</si>
  <si>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</si>
  <si>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</si>
  <si>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</si>
  <si>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</si>
  <si>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</si>
  <si>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</si>
  <si>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</si>
  <si>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</si>
  <si>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</si>
  <si>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</si>
  <si>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</si>
  <si>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</si>
  <si>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</si>
  <si>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</si>
  <si>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</si>
  <si>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</si>
  <si>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</si>
  <si>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</si>
  <si>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</si>
  <si>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</si>
  <si>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</si>
  <si>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</si>
  <si>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</si>
  <si>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</si>
  <si>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</si>
  <si>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</si>
  <si>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</si>
  <si>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</si>
  <si>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</si>
  <si>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</si>
  <si>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</si>
  <si>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</si>
  <si>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</si>
  <si>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</si>
  <si>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</si>
  <si>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</si>
  <si>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</si>
  <si>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</si>
  <si>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</si>
  <si>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</si>
  <si>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</si>
  <si>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</si>
  <si>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</si>
  <si>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</si>
  <si>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</si>
  <si>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</si>
  <si>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</si>
  <si>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</si>
  <si>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</si>
  <si>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</si>
  <si>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</si>
  <si>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</si>
  <si>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</si>
  <si>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</si>
  <si>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</si>
  <si>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</si>
  <si>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</si>
  <si>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</si>
  <si>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</si>
  <si>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</si>
  <si>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</si>
  <si>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</si>
  <si>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</si>
  <si>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</si>
  <si>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</si>
  <si>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</si>
  <si>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</si>
  <si>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</si>
  <si>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</si>
  <si>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</si>
  <si>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</si>
  <si>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</si>
  <si>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</si>
  <si>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</si>
  <si>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</si>
  <si>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</si>
  <si>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</si>
  <si>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</si>
  <si>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</si>
  <si>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</si>
  <si>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</si>
  <si>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</si>
  <si>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</si>
  <si>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</si>
  <si>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</si>
  <si>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</si>
  <si>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</si>
  <si>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</si>
  <si>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</si>
  <si>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</si>
  <si>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</si>
  <si>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</si>
  <si>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</si>
  <si>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</si>
  <si>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</si>
  <si>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</si>
  <si>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</si>
  <si>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</si>
  <si>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</si>
  <si>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</si>
  <si>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</si>
  <si>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</si>
  <si>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</si>
  <si>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</si>
  <si>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</si>
  <si>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</si>
  <si>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</si>
  <si>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</si>
  <si>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</si>
  <si>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</si>
  <si>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</si>
  <si>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</si>
  <si>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</si>
  <si>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</si>
  <si>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</si>
  <si>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</si>
  <si>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</si>
  <si>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</si>
  <si>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</si>
  <si>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</si>
  <si>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</si>
  <si>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</si>
  <si>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</si>
  <si>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</si>
  <si>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</si>
  <si>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</si>
  <si>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</si>
  <si>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</si>
  <si>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</si>
  <si>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</si>
  <si>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</si>
  <si>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</si>
  <si>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</si>
  <si>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</si>
  <si>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</si>
  <si>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</si>
  <si>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</si>
  <si>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</si>
  <si>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</si>
  <si>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</si>
  <si>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</si>
  <si>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</si>
  <si>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</si>
  <si>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</si>
  <si>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</si>
  <si>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</si>
  <si>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</si>
  <si>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</si>
  <si>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</si>
  <si>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</si>
  <si>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</si>
  <si>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</si>
  <si>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</si>
  <si>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</si>
  <si>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</si>
  <si>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</si>
  <si>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</si>
  <si>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</si>
  <si>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</si>
  <si>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</si>
  <si>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</si>
  <si>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</si>
  <si>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</si>
  <si>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</si>
  <si>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</si>
  <si>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</si>
  <si>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</si>
  <si>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</si>
  <si>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</si>
  <si>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</si>
  <si>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</si>
  <si>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</si>
  <si>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</si>
  <si>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</si>
  <si>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</si>
  <si>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</si>
  <si>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</si>
  <si>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</si>
  <si>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</si>
  <si>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</si>
  <si>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</si>
  <si>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</si>
  <si>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</si>
  <si>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</si>
  <si>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</si>
  <si>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</si>
  <si>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</si>
  <si>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</si>
  <si>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</si>
  <si>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</si>
  <si>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</si>
  <si>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</si>
  <si>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</si>
  <si>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</si>
  <si>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</si>
  <si>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</si>
  <si>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</si>
  <si>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</si>
  <si>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</si>
  <si>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</si>
  <si>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</si>
  <si>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</si>
  <si>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</si>
  <si>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</si>
  <si>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</si>
  <si>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</si>
  <si>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</si>
  <si>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</si>
  <si>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</si>
  <si>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</si>
  <si>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</si>
  <si>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</si>
  <si>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</si>
  <si>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</si>
  <si>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</si>
  <si>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</si>
  <si>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</si>
  <si>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</si>
  <si>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</si>
  <si>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</si>
  <si>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</si>
  <si>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</si>
  <si>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</si>
  <si>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</si>
  <si>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</si>
  <si>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</si>
  <si>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</si>
  <si>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</si>
  <si>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</si>
  <si>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</si>
  <si>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</si>
  <si>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</si>
  <si>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</si>
  <si>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</si>
  <si>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</si>
  <si>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</si>
  <si>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</si>
  <si>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</si>
  <si>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</si>
  <si>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</si>
  <si>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</si>
  <si>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</si>
  <si>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</si>
  <si>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</si>
  <si>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</si>
  <si>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</si>
  <si>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</si>
  <si>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</si>
  <si>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</si>
  <si>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</si>
  <si>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</si>
  <si>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</si>
  <si>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</si>
  <si>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</si>
  <si>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</si>
  <si>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</si>
  <si>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</si>
  <si>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</si>
  <si>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</si>
  <si>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</si>
  <si>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</si>
  <si>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</si>
  <si>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</si>
  <si>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</si>
  <si>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</si>
  <si>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</si>
  <si>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</si>
  <si>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</si>
  <si>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</si>
  <si>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</si>
  <si>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</si>
  <si>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</si>
  <si>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</si>
  <si>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</si>
  <si>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</si>
  <si>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</si>
  <si>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</si>
  <si>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</si>
  <si>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</si>
  <si>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</si>
  <si>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</si>
  <si>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</si>
  <si>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</si>
  <si>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</si>
  <si>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</si>
  <si>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</si>
  <si>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</si>
  <si>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</si>
  <si>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</si>
  <si>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</si>
  <si>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</si>
  <si>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</si>
  <si>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</si>
  <si>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</si>
  <si>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</si>
  <si>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</si>
  <si>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</si>
  <si>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</si>
  <si>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</si>
  <si>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</si>
  <si>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</si>
  <si>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</si>
  <si>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</si>
  <si>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</si>
  <si>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</si>
  <si>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</si>
  <si>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</si>
  <si>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</si>
  <si>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</si>
  <si>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</si>
  <si>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</si>
  <si>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</si>
  <si>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</si>
  <si>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</si>
  <si>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</si>
  <si>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</si>
  <si>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</si>
  <si>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</si>
  <si>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</si>
  <si>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</si>
  <si>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</si>
  <si>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</si>
  <si>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</si>
  <si>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</si>
  <si>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</si>
  <si>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</si>
  <si>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</si>
  <si>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</si>
  <si>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</si>
  <si>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</si>
  <si>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</si>
  <si>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</si>
  <si>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</si>
  <si>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</si>
  <si>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</si>
  <si>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</si>
  <si>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</si>
  <si>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</si>
  <si>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</si>
  <si>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</si>
  <si>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</si>
  <si>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</si>
  <si>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</si>
  <si>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</si>
  <si>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</si>
  <si>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</si>
  <si>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</si>
  <si>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</si>
  <si>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</si>
  <si>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</si>
  <si>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</si>
  <si>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</si>
  <si>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</si>
  <si>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</si>
  <si>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</si>
  <si>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</si>
  <si>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</si>
  <si>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</si>
  <si>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</si>
  <si>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</si>
  <si>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</si>
  <si>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</si>
  <si>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</si>
  <si>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</si>
  <si>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</si>
  <si>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</si>
  <si>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</si>
  <si>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</si>
  <si>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</si>
  <si>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</si>
  <si>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</si>
  <si>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</si>
  <si>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</si>
  <si>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</si>
  <si>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</si>
  <si>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</si>
  <si>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</si>
  <si>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</si>
  <si>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</si>
  <si>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</si>
  <si>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</si>
  <si>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</si>
  <si>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</si>
  <si>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</si>
  <si>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</si>
  <si>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</si>
  <si>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</si>
  <si>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</si>
  <si>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</si>
  <si>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</si>
  <si>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</si>
  <si>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</si>
  <si>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</si>
  <si>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</si>
  <si>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</si>
  <si>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</si>
  <si>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</si>
  <si>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</si>
  <si>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</si>
  <si>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</si>
  <si>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</si>
  <si>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</si>
  <si>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</si>
  <si>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</si>
  <si>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</si>
  <si>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</si>
  <si>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</si>
  <si>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</si>
  <si>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</si>
  <si>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</si>
  <si>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</si>
  <si>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</si>
  <si>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</si>
  <si>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</si>
  <si>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</si>
  <si>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</si>
  <si>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</si>
  <si>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</si>
  <si>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</si>
  <si>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</si>
  <si>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</si>
  <si>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</si>
  <si>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</si>
  <si>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</si>
  <si>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</si>
  <si>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</si>
  <si>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</si>
  <si>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</si>
  <si>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</si>
  <si>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</si>
  <si>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</si>
  <si>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</si>
  <si>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</si>
  <si>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</si>
  <si>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</si>
  <si>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</si>
  <si>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</si>
  <si>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</si>
  <si>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</si>
  <si>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</si>
  <si>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</si>
  <si>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</si>
  <si>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</si>
  <si>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</si>
  <si>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</si>
  <si>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</si>
  <si>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</si>
  <si>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</si>
  <si>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</si>
  <si>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</si>
  <si>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</si>
  <si>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</si>
  <si>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</si>
  <si>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</si>
  <si>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</si>
  <si>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</si>
  <si>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</si>
  <si>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</si>
  <si>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</si>
  <si>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</si>
  <si>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</si>
  <si>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</si>
  <si>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</si>
  <si>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</si>
  <si>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</si>
  <si>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</si>
  <si>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</si>
  <si>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</si>
  <si>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</si>
  <si>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</si>
  <si>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</si>
  <si>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</si>
  <si>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</si>
  <si>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</si>
  <si>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</si>
  <si>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</si>
  <si>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</si>
  <si>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</si>
  <si>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</si>
  <si>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</si>
  <si>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</si>
  <si>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</si>
  <si>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</si>
  <si>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</si>
  <si>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</si>
  <si>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</si>
  <si>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</si>
  <si>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</si>
  <si>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</si>
  <si>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</si>
  <si>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</si>
  <si>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</si>
  <si>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</si>
  <si>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</si>
  <si>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</si>
  <si>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</si>
  <si>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</si>
  <si>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</si>
  <si>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</si>
  <si>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</si>
  <si>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</si>
  <si>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</si>
  <si>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</si>
  <si>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</si>
  <si>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</si>
  <si>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</si>
  <si>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</si>
  <si>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</si>
  <si>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</si>
  <si>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</si>
  <si>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</si>
  <si>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</si>
  <si>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</si>
  <si>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</si>
  <si>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</si>
  <si>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</si>
  <si>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</si>
  <si>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</si>
  <si>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</si>
  <si>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</si>
  <si>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</si>
  <si>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</si>
  <si>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</si>
  <si>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</si>
  <si>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</si>
  <si>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</si>
  <si>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</si>
  <si>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</si>
  <si>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</si>
  <si>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</si>
  <si>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</si>
  <si>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</si>
  <si>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</si>
  <si>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</si>
  <si>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</si>
  <si>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</si>
  <si>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</si>
  <si>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</si>
  <si>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</si>
  <si>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</si>
  <si>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</si>
  <si>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</si>
  <si>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</si>
  <si>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</si>
  <si>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</si>
  <si>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</si>
  <si>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</si>
  <si>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</si>
  <si>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</si>
  <si>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</si>
  <si>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</si>
  <si>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</si>
  <si>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</si>
  <si>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</si>
  <si>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</si>
  <si>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</si>
  <si>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</si>
  <si>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</si>
  <si>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</si>
  <si>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</si>
  <si>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</si>
  <si>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</si>
  <si>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</si>
  <si>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</si>
  <si>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</si>
  <si>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</si>
  <si>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</si>
  <si>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</si>
  <si>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</si>
  <si>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</si>
  <si>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</si>
  <si>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</si>
  <si>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</si>
  <si>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</si>
  <si>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</si>
  <si>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</si>
  <si>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</si>
  <si>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</si>
  <si>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</si>
  <si>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</si>
  <si>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</si>
  <si>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</si>
  <si>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</si>
  <si>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</si>
  <si>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</si>
  <si>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</si>
  <si>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</si>
  <si>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</si>
  <si>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</si>
  <si>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</si>
  <si>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</si>
  <si>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</si>
  <si>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</si>
  <si>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</si>
  <si>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</si>
  <si>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</si>
  <si>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</si>
  <si>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</si>
  <si>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</si>
  <si>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</si>
  <si>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</si>
  <si>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</si>
  <si>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</si>
  <si>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</si>
  <si>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</si>
  <si>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</si>
  <si>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</si>
  <si>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</si>
  <si>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</si>
  <si>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</si>
  <si>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</si>
  <si>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</si>
  <si>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</si>
  <si>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</si>
  <si>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</si>
  <si>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</si>
  <si>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</si>
  <si>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</si>
  <si>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</si>
  <si>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</si>
  <si>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</si>
  <si>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</si>
  <si>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</si>
  <si>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</si>
  <si>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</si>
  <si>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</si>
  <si>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</si>
  <si>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</si>
  <si>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</si>
  <si>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</si>
  <si>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</si>
  <si>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</si>
  <si>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</si>
  <si>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</si>
  <si>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</si>
  <si>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</si>
  <si>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</si>
  <si>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</si>
  <si>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</si>
  <si>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</si>
  <si>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</si>
  <si>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</si>
  <si>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</si>
  <si>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</si>
  <si>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</si>
  <si>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</si>
  <si>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</si>
  <si>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</si>
  <si>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</si>
  <si>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</si>
  <si>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</si>
  <si>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</si>
  <si>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</si>
  <si>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</si>
  <si>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</si>
  <si>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</si>
  <si>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</si>
  <si>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</si>
  <si>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</si>
  <si>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</si>
  <si>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</si>
  <si>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</si>
  <si>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</si>
  <si>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</si>
  <si>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</si>
  <si>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</si>
  <si>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</si>
  <si>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</si>
  <si>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</si>
  <si>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</si>
  <si>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</si>
  <si>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</si>
  <si>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</si>
  <si>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</si>
  <si>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</si>
  <si>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</si>
  <si>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</si>
  <si>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</si>
  <si>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</si>
  <si>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</si>
  <si>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</si>
  <si>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</si>
  <si>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</si>
  <si>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</si>
  <si>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</si>
  <si>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</si>
  <si>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</si>
  <si>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</si>
  <si>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</si>
  <si>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</si>
  <si>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</si>
  <si>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</si>
  <si>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</si>
  <si>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</si>
  <si>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</si>
  <si>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</si>
  <si>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</si>
  <si>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</si>
  <si>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</si>
  <si>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</si>
  <si>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</si>
  <si>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</si>
  <si>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</si>
  <si>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</si>
  <si>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</si>
  <si>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</si>
  <si>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</si>
  <si>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</si>
  <si>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</si>
  <si>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</si>
  <si>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</si>
  <si>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</si>
  <si>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</si>
  <si>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</si>
  <si>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</si>
  <si>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</si>
  <si>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</si>
  <si>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</si>
  <si>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</si>
  <si>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</si>
  <si>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</si>
  <si>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</si>
  <si>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</si>
  <si>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</si>
  <si>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</si>
  <si>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</si>
  <si>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</si>
  <si>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</si>
  <si>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</si>
  <si>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</si>
  <si>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</si>
  <si>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</si>
  <si>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</si>
  <si>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</si>
  <si>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</si>
  <si>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</si>
  <si>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</si>
  <si>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</si>
  <si>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</si>
  <si>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</si>
  <si>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</si>
  <si>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</si>
  <si>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</si>
  <si>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</si>
  <si>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</si>
  <si>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</si>
  <si>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</si>
  <si>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</si>
  <si>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</si>
  <si>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</si>
  <si>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</si>
  <si>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</si>
  <si>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</si>
  <si>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</si>
  <si>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</si>
  <si>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</si>
  <si>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</si>
  <si>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</si>
  <si>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</si>
  <si>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</si>
  <si>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</si>
  <si>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</si>
  <si>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</si>
  <si>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</si>
  <si>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</si>
  <si>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</si>
  <si>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</si>
  <si>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</si>
  <si>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</si>
  <si>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</si>
  <si>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</si>
  <si>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</si>
  <si>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</si>
  <si>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</si>
  <si>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</si>
  <si>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</si>
  <si>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</si>
  <si>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</si>
  <si>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</si>
  <si>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</si>
  <si>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</si>
  <si>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</si>
  <si>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</si>
  <si>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</si>
  <si>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</si>
  <si>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</si>
  <si>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</si>
  <si>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</si>
  <si>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</si>
  <si>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</si>
  <si>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</si>
  <si>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</si>
  <si>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</si>
  <si>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</si>
  <si>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</si>
  <si>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</si>
  <si>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</si>
  <si>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</si>
  <si>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</si>
  <si>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</si>
  <si>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</si>
  <si>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</si>
  <si>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</si>
  <si>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</si>
  <si>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</si>
  <si>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</si>
  <si>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</si>
  <si>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</si>
  <si>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</si>
  <si>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</si>
  <si>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</si>
  <si>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</si>
  <si>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</si>
  <si>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</si>
  <si>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</si>
  <si>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</si>
  <si>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</si>
  <si>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</si>
  <si>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</si>
  <si>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</si>
  <si>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</si>
  <si>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</si>
  <si>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</si>
  <si>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</si>
  <si>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</si>
  <si>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</si>
  <si>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</si>
  <si>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</si>
  <si>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</si>
  <si>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</si>
  <si>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</si>
  <si>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</si>
  <si>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</si>
  <si>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</si>
  <si>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</si>
  <si>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</si>
  <si>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</si>
  <si>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</si>
  <si>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</si>
  <si>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</si>
  <si>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</si>
  <si>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</si>
  <si>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</si>
  <si>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</si>
  <si>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</si>
  <si>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</si>
  <si>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</si>
  <si>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</si>
  <si>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</si>
  <si>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</si>
  <si>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</si>
  <si>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</si>
  <si>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</si>
  <si>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</si>
  <si>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</si>
  <si>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</si>
  <si>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</si>
  <si>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</si>
  <si>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</si>
  <si>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</si>
  <si>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</si>
  <si>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</si>
  <si>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</si>
  <si>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</si>
  <si>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</si>
  <si>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</si>
  <si>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</si>
  <si>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</si>
  <si>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</si>
  <si>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</si>
  <si>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</si>
  <si>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</si>
  <si>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</si>
  <si>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</si>
  <si>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</si>
  <si>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</si>
  <si>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</si>
  <si>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</si>
  <si>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</si>
  <si>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</si>
  <si>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</si>
  <si>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</si>
  <si>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</si>
  <si>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</si>
  <si>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</si>
  <si>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</si>
  <si>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</si>
  <si>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</si>
  <si>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</si>
  <si>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</si>
  <si>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</si>
  <si>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</si>
  <si>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</si>
  <si>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</si>
  <si>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</si>
  <si>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</si>
  <si>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</si>
  <si>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</si>
  <si>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</si>
  <si>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</si>
  <si>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</si>
  <si>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</si>
  <si>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</si>
  <si>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</si>
  <si>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</si>
  <si>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</si>
  <si>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</si>
  <si>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</si>
  <si>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</si>
  <si>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</si>
  <si>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</si>
  <si>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</si>
  <si>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</si>
  <si>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</si>
  <si>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</si>
  <si>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</si>
  <si>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</si>
  <si>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</si>
  <si>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</si>
  <si>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</si>
  <si>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</si>
  <si>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</si>
  <si>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</si>
  <si>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</si>
  <si>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</si>
  <si>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</si>
  <si>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</si>
  <si>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</si>
  <si>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</si>
  <si>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</si>
  <si>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</si>
  <si>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</si>
  <si>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</si>
  <si>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</si>
  <si>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</si>
  <si>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</si>
  <si>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</si>
  <si>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</si>
  <si>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</si>
  <si>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</si>
  <si>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</si>
  <si>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</si>
  <si>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</si>
  <si>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</si>
  <si>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</si>
  <si>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</si>
  <si>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</si>
  <si>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</si>
  <si>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</si>
  <si>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</si>
  <si>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</si>
  <si>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</si>
  <si>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</si>
  <si>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</si>
  <si>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</si>
  <si>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</si>
  <si>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</si>
  <si>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</si>
  <si>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</si>
  <si>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</si>
  <si>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</si>
  <si>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</si>
  <si>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</si>
  <si>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</si>
  <si>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</si>
  <si>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</si>
  <si>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</si>
  <si>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</si>
  <si>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</si>
  <si>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</si>
  <si>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</si>
  <si>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</si>
  <si>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</si>
  <si>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</si>
  <si>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</si>
  <si>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</si>
  <si>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</si>
  <si>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</si>
  <si>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</si>
  <si>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</si>
  <si>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</si>
  <si>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</si>
  <si>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</si>
  <si>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</si>
  <si>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</si>
  <si>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</si>
  <si>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</si>
  <si>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</si>
  <si>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</si>
  <si>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</si>
  <si>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</si>
  <si>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</si>
  <si>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</si>
  <si>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</si>
  <si>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</si>
  <si>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</si>
  <si>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</si>
  <si>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</si>
  <si>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</si>
  <si>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</si>
  <si>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</si>
  <si>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</si>
  <si>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</si>
  <si>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</si>
  <si>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</si>
  <si>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</si>
  <si>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</si>
  <si>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</si>
  <si>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</si>
  <si>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</si>
  <si>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</si>
  <si>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</si>
  <si>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</si>
  <si>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</si>
  <si>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</si>
  <si>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</si>
  <si>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</si>
  <si>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</si>
  <si>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</si>
  <si>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</si>
  <si>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</si>
  <si>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</si>
  <si>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</si>
  <si>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</si>
  <si>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</si>
  <si>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</si>
  <si>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</si>
  <si>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</si>
  <si>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</si>
  <si>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</si>
  <si>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</si>
  <si>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</si>
  <si>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</si>
  <si>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</si>
  <si>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</si>
  <si>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</si>
  <si>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</si>
  <si>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</si>
  <si>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</si>
  <si>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</si>
  <si>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</si>
  <si>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</si>
  <si>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</si>
  <si>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</si>
  <si>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</si>
  <si>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</si>
  <si>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</si>
  <si>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</si>
  <si>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</si>
  <si>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</si>
  <si>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</si>
  <si>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</si>
  <si>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</si>
  <si>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</si>
  <si>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</si>
  <si>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</si>
  <si>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</si>
  <si>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</si>
  <si>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</si>
  <si>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</si>
  <si>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</si>
  <si>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</si>
  <si>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</si>
  <si>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</si>
  <si>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</si>
  <si>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</si>
  <si>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</si>
  <si>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</si>
  <si>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</si>
  <si>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</si>
  <si>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</si>
  <si>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</si>
  <si>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</si>
  <si>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</si>
  <si>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</si>
  <si>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</si>
  <si>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</si>
  <si>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</si>
  <si>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</si>
  <si>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</si>
  <si>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</si>
  <si>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</si>
  <si>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</si>
  <si>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</si>
  <si>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</si>
  <si>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</si>
  <si>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</si>
  <si>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</si>
  <si>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</si>
  <si>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</si>
  <si>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</si>
  <si>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</si>
  <si>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</si>
  <si>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</si>
  <si>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</si>
  <si>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</si>
  <si>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</si>
  <si>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</si>
  <si>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</si>
  <si>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</si>
  <si>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</si>
  <si>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</si>
  <si>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</si>
  <si>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</si>
  <si>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</si>
  <si>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</si>
  <si>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</si>
  <si>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</si>
  <si>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</si>
  <si>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</si>
  <si>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</si>
  <si>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</si>
  <si>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</si>
  <si>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</si>
  <si>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</si>
  <si>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</si>
  <si>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</si>
  <si>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</si>
  <si>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</si>
  <si>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</si>
  <si>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</si>
  <si>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</si>
  <si>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</si>
  <si>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</si>
  <si>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</si>
  <si>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</si>
  <si>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</si>
  <si>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</si>
  <si>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</si>
  <si>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</si>
  <si>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</si>
  <si>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</si>
  <si>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</si>
  <si>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</si>
  <si>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</si>
  <si>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</si>
  <si>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</si>
  <si>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</si>
  <si>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</si>
  <si>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</si>
  <si>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</si>
  <si>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</si>
  <si>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</si>
  <si>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</si>
  <si>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</si>
  <si>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</si>
  <si>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</si>
  <si>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</si>
  <si>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</si>
  <si>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</si>
  <si>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</si>
  <si>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</si>
  <si>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</si>
  <si>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</si>
  <si>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</si>
  <si>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</si>
  <si>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</si>
  <si>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</si>
  <si>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</si>
  <si>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</si>
  <si>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</si>
  <si>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</si>
  <si>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</si>
  <si>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</si>
  <si>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</si>
  <si>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</si>
  <si>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</si>
  <si>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</si>
  <si>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</si>
  <si>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</si>
  <si>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</si>
  <si>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</si>
  <si>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</si>
  <si>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</si>
  <si>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</si>
  <si>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</si>
  <si>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</si>
  <si>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</si>
  <si>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</si>
  <si>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</si>
  <si>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</si>
  <si>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</si>
  <si>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</si>
  <si>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</si>
  <si>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</si>
  <si>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</si>
  <si>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</si>
  <si>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</si>
  <si>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</si>
  <si>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</si>
  <si>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</si>
  <si>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</si>
  <si>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</si>
  <si>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</si>
  <si>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</si>
  <si>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</si>
  <si>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</si>
  <si>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</si>
  <si>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</si>
  <si>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</si>
  <si>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</si>
  <si>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</si>
  <si>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</si>
  <si>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</si>
  <si>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</si>
  <si>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</si>
  <si>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</si>
  <si>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</si>
  <si>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</si>
  <si>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</si>
  <si>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</si>
  <si>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</si>
  <si>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</si>
  <si>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</si>
  <si>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</si>
  <si>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</si>
  <si>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</si>
  <si>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</si>
  <si>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</si>
  <si>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</si>
  <si>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</si>
  <si>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</si>
  <si>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</si>
  <si>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</si>
  <si>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</si>
  <si>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</si>
  <si>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</si>
  <si>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</si>
  <si>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</si>
  <si>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</si>
  <si>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</si>
  <si>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</si>
  <si>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</si>
  <si>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</si>
  <si>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</si>
  <si>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</si>
  <si>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</si>
  <si>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</si>
  <si>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</si>
  <si>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</si>
  <si>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</si>
  <si>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</si>
  <si>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</si>
  <si>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</si>
  <si>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</si>
  <si>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</si>
  <si>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</si>
  <si>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</si>
  <si>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</si>
  <si>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</si>
  <si>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</si>
  <si>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</si>
  <si>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</si>
  <si>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</si>
  <si>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</si>
  <si>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</si>
  <si>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</si>
  <si>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</si>
  <si>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</si>
  <si>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</si>
  <si>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</si>
  <si>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</si>
  <si>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</si>
  <si>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</si>
  <si>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</si>
  <si>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</si>
  <si>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</si>
  <si>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</si>
  <si>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</si>
  <si>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</si>
  <si>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</si>
  <si>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</si>
  <si>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</si>
  <si>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</si>
  <si>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</si>
  <si>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</si>
  <si>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</si>
  <si>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</si>
  <si>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</si>
  <si>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</si>
  <si>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</si>
  <si>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</si>
  <si>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</si>
  <si>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</si>
  <si>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</si>
  <si>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</si>
  <si>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</si>
  <si>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</si>
  <si>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</si>
  <si>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</si>
  <si>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</si>
  <si>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</si>
  <si>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</si>
  <si>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</si>
  <si>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</si>
  <si>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</si>
  <si>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</si>
  <si>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</si>
  <si>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</si>
  <si>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</si>
  <si>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</si>
  <si>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</si>
  <si>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</si>
  <si>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</si>
  <si>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</si>
  <si>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</si>
  <si>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</si>
  <si>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</si>
  <si>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</si>
  <si>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</si>
  <si>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</si>
  <si>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</si>
  <si>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</si>
  <si>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</si>
  <si>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</si>
  <si>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</si>
  <si>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</si>
  <si>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</si>
  <si>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</si>
  <si>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</si>
  <si>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</si>
  <si>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</si>
  <si>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</si>
  <si>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</si>
  <si>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</si>
  <si>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</si>
  <si>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</si>
  <si>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</si>
  <si>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</si>
  <si>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</si>
  <si>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</si>
  <si>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</si>
  <si>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</si>
  <si>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</si>
  <si>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</si>
  <si>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</si>
  <si>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</si>
  <si>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</si>
  <si>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</si>
  <si>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</si>
  <si>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</si>
  <si>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</si>
  <si>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</si>
  <si>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</si>
  <si>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</si>
  <si>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</si>
  <si>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</si>
  <si>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</si>
  <si>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</si>
  <si>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</si>
  <si>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</si>
  <si>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</si>
  <si>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</si>
  <si>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</si>
  <si>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</si>
  <si>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</si>
  <si>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</si>
  <si>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</si>
  <si>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</si>
  <si>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</si>
  <si>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</si>
  <si>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</si>
  <si>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</si>
  <si>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</si>
  <si>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</si>
  <si>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</si>
  <si>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</si>
  <si>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</si>
  <si>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</si>
  <si>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</si>
  <si>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</si>
  <si>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</si>
  <si>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</si>
  <si>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</si>
  <si>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</si>
  <si>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</si>
  <si>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</si>
  <si>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</si>
  <si>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</si>
  <si>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</si>
  <si>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</si>
  <si>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</si>
  <si>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</si>
  <si>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</si>
  <si>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</si>
  <si>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</si>
  <si>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</si>
  <si>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</si>
  <si>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</si>
  <si>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</si>
  <si>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</si>
  <si>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</si>
  <si>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</si>
  <si>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</si>
  <si>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</si>
  <si>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</si>
  <si>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</si>
  <si>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</si>
  <si>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</si>
  <si>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</si>
  <si>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</si>
  <si>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</si>
  <si>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</si>
  <si>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</si>
  <si>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</si>
  <si>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</si>
  <si>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</si>
  <si>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</si>
  <si>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</si>
  <si>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</si>
  <si>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</si>
  <si>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</si>
  <si>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</si>
  <si>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</si>
  <si>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</si>
  <si>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</si>
  <si>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</si>
  <si>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</si>
  <si>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</si>
  <si>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</si>
  <si>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</si>
  <si>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</si>
  <si>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</si>
  <si>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</si>
  <si>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</si>
  <si>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</si>
  <si>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</si>
  <si>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</si>
  <si>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</si>
  <si>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</si>
  <si>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</si>
  <si>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</si>
  <si>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</si>
  <si>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</si>
  <si>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</si>
  <si>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</si>
  <si>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</si>
  <si>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</si>
  <si>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</si>
  <si>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</si>
  <si>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</si>
  <si>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</si>
  <si>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</si>
  <si>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</si>
  <si>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</si>
  <si>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</si>
  <si>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</si>
  <si>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</si>
  <si>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</si>
  <si>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</si>
  <si>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</si>
  <si>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</si>
  <si>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</si>
  <si>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</si>
  <si>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</si>
  <si>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</si>
  <si>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</si>
  <si>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</si>
  <si>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</si>
  <si>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</si>
  <si>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</si>
  <si>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</si>
  <si>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</si>
  <si>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</si>
  <si>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</si>
  <si>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</si>
  <si>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</si>
  <si>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</si>
  <si>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</si>
  <si>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</si>
  <si>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</si>
  <si>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</si>
  <si>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</si>
  <si>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</si>
  <si>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</si>
  <si>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</si>
  <si>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</si>
  <si>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</si>
  <si>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</si>
  <si>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</si>
  <si>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</si>
  <si>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</si>
  <si>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</si>
  <si>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</si>
  <si>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</si>
  <si>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</si>
  <si>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</si>
  <si>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</si>
  <si>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</si>
  <si>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</si>
  <si>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</si>
  <si>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</si>
  <si>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</si>
  <si>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</si>
  <si>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</si>
  <si>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</si>
  <si>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</si>
  <si>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</si>
  <si>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</si>
  <si>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</si>
  <si>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</si>
  <si>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</si>
  <si>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</si>
  <si>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</si>
  <si>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</si>
  <si>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</si>
  <si>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</si>
  <si>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</si>
  <si>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</si>
  <si>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</si>
  <si>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</si>
  <si>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</si>
  <si>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</si>
  <si>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</si>
  <si>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</si>
  <si>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</si>
  <si>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</si>
  <si>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</si>
  <si>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</si>
  <si>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</si>
  <si>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</si>
  <si>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</si>
  <si>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</si>
  <si>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</si>
  <si>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</si>
  <si>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</si>
  <si>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</si>
  <si>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</si>
  <si>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</si>
  <si>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</si>
  <si>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</si>
  <si>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</si>
  <si>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</si>
  <si>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</si>
  <si>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</si>
  <si>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</si>
  <si>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</si>
  <si>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</si>
  <si>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</si>
  <si>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</si>
  <si>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</si>
  <si>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</si>
  <si>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</si>
  <si>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</si>
  <si>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</si>
  <si>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</si>
  <si>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</si>
  <si>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</si>
  <si>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</si>
  <si>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</si>
  <si>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</si>
  <si>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</si>
  <si>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</si>
  <si>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</si>
  <si>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</si>
  <si>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</si>
  <si>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</si>
  <si>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</si>
  <si>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</si>
  <si>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</si>
  <si>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</si>
  <si>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</si>
  <si>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</si>
  <si>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</si>
  <si>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</si>
  <si>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</si>
  <si>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</si>
  <si>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</si>
  <si>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</si>
  <si>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</si>
  <si>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</si>
  <si>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</si>
  <si>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</si>
  <si>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</si>
  <si>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</si>
  <si>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</si>
  <si>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</si>
  <si>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</si>
  <si>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</si>
  <si>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</si>
  <si>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</si>
  <si>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</si>
  <si>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</si>
  <si>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</si>
  <si>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</si>
  <si>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</si>
  <si>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</si>
  <si>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</si>
  <si>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</si>
  <si>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</si>
  <si>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</si>
  <si>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</si>
  <si>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</si>
  <si>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</si>
  <si>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</si>
  <si>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</si>
  <si>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</si>
  <si>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</si>
  <si>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</si>
  <si>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</si>
  <si>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</si>
  <si>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</si>
  <si>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</si>
  <si>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</si>
  <si>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</si>
  <si>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</si>
  <si>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</si>
  <si>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</si>
  <si>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</si>
  <si>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</si>
  <si>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</si>
  <si>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</si>
  <si>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</si>
  <si>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</si>
  <si>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</si>
  <si>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</si>
  <si>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</si>
  <si>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</si>
  <si>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</si>
  <si>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</si>
  <si>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</si>
  <si>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</si>
  <si>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</si>
  <si>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</si>
  <si>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</si>
  <si>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</si>
  <si>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</si>
  <si>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</si>
  <si>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</si>
  <si>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</si>
  <si>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</si>
  <si>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</si>
  <si>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</si>
  <si>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</si>
  <si>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</si>
  <si>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</si>
  <si>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</si>
  <si>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</si>
  <si>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</si>
  <si>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</si>
  <si>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</si>
  <si>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</si>
  <si>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</si>
  <si>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</si>
  <si>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</si>
  <si>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</si>
  <si>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</si>
  <si>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</si>
  <si>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</si>
  <si>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</si>
  <si>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</si>
  <si>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</si>
  <si>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</si>
  <si>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</si>
  <si>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</si>
  <si>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</si>
  <si>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</si>
  <si>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</si>
  <si>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</si>
  <si>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</si>
  <si>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</si>
  <si>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</si>
  <si>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</si>
  <si>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</si>
  <si>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</si>
  <si>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</si>
  <si>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</si>
  <si>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</si>
  <si>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</si>
  <si>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</si>
  <si>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</si>
  <si>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</si>
  <si>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</si>
  <si>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</si>
  <si>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</si>
  <si>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</si>
  <si>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</si>
  <si>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</si>
  <si>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</si>
  <si>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</si>
  <si>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</si>
  <si>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</si>
  <si>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</si>
  <si>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</si>
  <si>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</si>
  <si>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</si>
  <si>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</si>
  <si>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</si>
  <si>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</si>
  <si>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</si>
  <si>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</si>
  <si>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</si>
  <si>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</si>
  <si>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</si>
  <si>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</si>
  <si>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</si>
  <si>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</si>
  <si>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</si>
  <si>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</si>
  <si>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</si>
  <si>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</si>
  <si>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</si>
  <si>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</si>
  <si>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</si>
  <si>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</si>
  <si>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</si>
  <si>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</si>
  <si>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</si>
  <si>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</si>
  <si>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</si>
  <si>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</si>
  <si>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</si>
  <si>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</si>
  <si>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</si>
  <si>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</si>
  <si>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</si>
  <si>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</si>
  <si>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</si>
  <si>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</si>
  <si>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</si>
  <si>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</si>
  <si>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</si>
  <si>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</si>
  <si>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</si>
  <si>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</si>
  <si>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</si>
  <si>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</si>
  <si>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</si>
  <si>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</si>
  <si>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</si>
  <si>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</si>
  <si>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</si>
  <si>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</si>
  <si>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</si>
  <si>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</si>
  <si>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</si>
  <si>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</si>
  <si>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</si>
  <si>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</si>
  <si>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</si>
  <si>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</si>
  <si>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</si>
  <si>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</si>
  <si>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</si>
  <si>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</si>
  <si>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</si>
  <si>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</si>
  <si>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</si>
  <si>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</si>
  <si>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</si>
  <si>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</si>
  <si>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</si>
  <si>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</si>
  <si>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</si>
  <si>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</si>
  <si>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</si>
  <si>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</si>
  <si>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</si>
  <si>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</si>
  <si>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</si>
  <si>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</si>
  <si>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</si>
  <si>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</si>
  <si>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</si>
  <si>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</si>
  <si>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</si>
  <si>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</si>
  <si>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</si>
  <si>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</si>
  <si>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</si>
  <si>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</si>
  <si>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</si>
  <si>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</si>
  <si>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</si>
  <si>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</si>
  <si>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</si>
  <si>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</si>
  <si>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</si>
  <si>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</si>
  <si>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</si>
  <si>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</si>
  <si>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</si>
  <si>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</si>
  <si>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</si>
  <si>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</si>
  <si>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</si>
  <si>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</si>
  <si>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</si>
  <si>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</si>
  <si>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</si>
  <si>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</si>
  <si>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</si>
  <si>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</si>
  <si>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</si>
  <si>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</si>
  <si>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</si>
  <si>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</si>
  <si>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</si>
  <si>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</si>
  <si>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</si>
  <si>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</si>
  <si>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</si>
  <si>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</si>
  <si>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</si>
  <si>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</si>
  <si>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</si>
  <si>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</si>
  <si>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</si>
  <si>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</si>
  <si>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</si>
  <si>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</si>
  <si>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</si>
  <si>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</si>
  <si>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</si>
  <si>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</si>
  <si>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</si>
  <si>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</si>
  <si>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</si>
  <si>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</si>
  <si>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</si>
  <si>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</si>
  <si>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</si>
  <si>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</si>
  <si>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</si>
  <si>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</si>
  <si>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</si>
  <si>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</si>
  <si>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</si>
  <si>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</si>
  <si>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</si>
  <si>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</si>
  <si>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</si>
  <si>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</si>
  <si>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</si>
  <si>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</si>
  <si>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</si>
  <si>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</si>
  <si>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</si>
  <si>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</si>
  <si>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</si>
  <si>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</si>
  <si>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</si>
  <si>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</si>
  <si>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</si>
  <si>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</si>
  <si>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</si>
  <si>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</si>
  <si>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</si>
  <si>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</si>
  <si>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</si>
  <si>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</si>
  <si>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</si>
  <si>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</si>
  <si>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</si>
  <si>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</si>
  <si>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</si>
  <si>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</si>
  <si>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</si>
  <si>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</si>
  <si>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</si>
  <si>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</si>
  <si>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</si>
  <si>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</si>
  <si>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</si>
  <si>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</si>
  <si>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</si>
  <si>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</si>
  <si>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</si>
  <si>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</si>
  <si>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</si>
  <si>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</si>
  <si>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</si>
  <si>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</si>
  <si>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</si>
  <si>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</si>
  <si>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</si>
  <si>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</si>
  <si>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</si>
  <si>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</si>
  <si>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</si>
  <si>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</si>
  <si>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</si>
  <si>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</si>
  <si>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</si>
  <si>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</si>
  <si>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</si>
  <si>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</si>
  <si>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</si>
  <si>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</si>
  <si>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</si>
  <si>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</si>
  <si>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</si>
  <si>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</si>
  <si>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</si>
  <si>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</si>
  <si>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</si>
  <si>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</si>
  <si>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</si>
  <si>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</si>
  <si>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</si>
  <si>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</si>
  <si>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</si>
  <si>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</si>
  <si>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</si>
  <si>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</si>
  <si>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</si>
  <si>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</si>
  <si>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</si>
  <si>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</si>
  <si>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</si>
  <si>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</si>
  <si>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</si>
  <si>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</si>
  <si>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</si>
  <si>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</si>
  <si>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</si>
  <si>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</si>
  <si>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</si>
  <si>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</si>
  <si>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</si>
  <si>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</si>
  <si>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</si>
  <si>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</si>
  <si>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</si>
  <si>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</si>
  <si>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</si>
  <si>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</si>
  <si>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</si>
  <si>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</si>
  <si>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</si>
  <si>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</si>
  <si>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</si>
  <si>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</si>
  <si>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</si>
  <si>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</si>
  <si>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</si>
  <si>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</si>
  <si>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</si>
  <si>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</si>
  <si>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</si>
  <si>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</si>
  <si>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</si>
  <si>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</si>
  <si>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</si>
  <si>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</si>
  <si>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</si>
  <si>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</si>
  <si>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</si>
  <si>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</si>
  <si>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</si>
  <si>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</si>
  <si>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</si>
  <si>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</si>
  <si>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</si>
  <si>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</si>
  <si>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</si>
  <si>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</si>
  <si>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</si>
  <si>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</si>
  <si>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</si>
  <si>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</si>
  <si>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</si>
  <si>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</si>
  <si>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</si>
  <si>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</si>
  <si>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</si>
  <si>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</si>
  <si>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</si>
  <si>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</si>
  <si>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</si>
  <si>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</si>
  <si>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</si>
  <si>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</si>
  <si>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</si>
  <si>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</si>
  <si>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</si>
  <si>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</si>
  <si>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</si>
  <si>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</si>
  <si>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</si>
  <si>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</si>
  <si>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</si>
  <si>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</si>
  <si>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</si>
  <si>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</si>
  <si>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</si>
  <si>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</si>
  <si>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</si>
  <si>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</si>
  <si>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</si>
  <si>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</si>
  <si>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</si>
  <si>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</si>
  <si>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</si>
  <si>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</si>
  <si>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</si>
  <si>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</si>
  <si>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</si>
  <si>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</si>
  <si>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</si>
  <si>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</si>
  <si>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</si>
  <si>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</si>
  <si>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</si>
  <si>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</si>
  <si>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</si>
  <si>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</si>
  <si>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</si>
  <si>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</si>
  <si>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</si>
  <si>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</si>
  <si>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</si>
  <si>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</si>
  <si>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</si>
  <si>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</si>
  <si>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</si>
  <si>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</si>
  <si>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</si>
  <si>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</si>
  <si>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</si>
  <si>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</si>
  <si>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</si>
  <si>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</si>
  <si>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</si>
  <si>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</si>
  <si>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</si>
  <si>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</si>
  <si>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</si>
  <si>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</si>
  <si>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</si>
  <si>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</si>
  <si>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</si>
  <si>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</si>
  <si>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</si>
  <si>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</si>
  <si>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</si>
  <si>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</si>
  <si>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</si>
  <si>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</si>
  <si>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</si>
  <si>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</si>
  <si>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</si>
  <si>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</si>
  <si>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</si>
  <si>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</si>
  <si>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</si>
  <si>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</si>
  <si>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</si>
  <si>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</si>
  <si>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</si>
  <si>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</si>
  <si>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</si>
  <si>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</si>
  <si>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</si>
  <si>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</si>
  <si>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</si>
  <si>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</si>
  <si>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</si>
  <si>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</si>
  <si>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</si>
  <si>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</si>
  <si>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</si>
  <si>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</si>
  <si>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</si>
  <si>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</si>
  <si>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</si>
  <si>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</si>
  <si>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</si>
  <si>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</si>
  <si>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</si>
  <si>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</si>
  <si>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</si>
  <si>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</si>
  <si>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</si>
  <si>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</si>
  <si>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</si>
  <si>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</si>
  <si>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</si>
  <si>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</si>
  <si>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</si>
  <si>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</si>
  <si>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</si>
  <si>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</si>
  <si>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</si>
  <si>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</si>
  <si>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</si>
  <si>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</si>
  <si>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</si>
  <si>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</si>
  <si>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</si>
  <si>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</si>
  <si>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</si>
  <si>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</si>
  <si>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</si>
  <si>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</si>
  <si>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</si>
  <si>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</si>
  <si>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</si>
  <si>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</si>
  <si>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</si>
  <si>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</si>
  <si>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</si>
  <si>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</si>
  <si>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</si>
  <si>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</si>
  <si>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</si>
  <si>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</si>
  <si>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</si>
  <si>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</si>
  <si>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</si>
  <si>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</si>
  <si>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</si>
  <si>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</si>
  <si>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</si>
  <si>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</si>
  <si>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</si>
  <si>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</si>
  <si>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</si>
  <si>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</si>
  <si>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</si>
  <si>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</si>
  <si>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</si>
  <si>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</si>
  <si>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</si>
  <si>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</si>
  <si>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</si>
  <si>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</si>
  <si>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</si>
  <si>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</si>
  <si>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</si>
  <si>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</si>
  <si>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</si>
  <si>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</si>
  <si>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</si>
  <si>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</si>
  <si>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</si>
  <si>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</si>
  <si>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</si>
  <si>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</si>
  <si>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</si>
  <si>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</si>
  <si>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</si>
  <si>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</si>
  <si>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</si>
  <si>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</si>
  <si>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</si>
  <si>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</si>
  <si>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</si>
  <si>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</si>
  <si>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</si>
  <si>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</si>
  <si>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</si>
  <si>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</si>
  <si>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</si>
  <si>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</si>
  <si>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</si>
  <si>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</si>
  <si>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</si>
  <si>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</si>
  <si>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</si>
  <si>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</si>
  <si>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</si>
  <si>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</si>
  <si>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</si>
  <si>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</si>
  <si>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</si>
  <si>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</si>
  <si>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</si>
  <si>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</si>
  <si>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</si>
  <si>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</si>
  <si>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</si>
  <si>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</si>
  <si>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</si>
  <si>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</si>
  <si>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</si>
  <si>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</si>
  <si>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</si>
  <si>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</si>
  <si>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</si>
  <si>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</si>
  <si>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</si>
  <si>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</si>
  <si>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</si>
  <si>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</si>
  <si>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</si>
  <si>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</si>
  <si>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</si>
  <si>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</si>
  <si>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</si>
  <si>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</si>
  <si>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</si>
  <si>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</si>
  <si>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</si>
  <si>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</si>
  <si>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</si>
  <si>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</si>
  <si>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</si>
  <si>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</si>
  <si>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</si>
  <si>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</si>
  <si>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</si>
  <si>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</si>
  <si>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</si>
  <si>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</si>
  <si>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</si>
  <si>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</si>
  <si>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</si>
  <si>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</si>
  <si>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</si>
  <si>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</si>
  <si>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</si>
  <si>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</si>
  <si>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</si>
  <si>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</si>
  <si>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</si>
  <si>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</si>
  <si>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</si>
  <si>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</si>
  <si>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</si>
  <si>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</si>
  <si>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</si>
  <si>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</si>
  <si>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</si>
  <si>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</si>
  <si>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</si>
  <si>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</si>
  <si>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</si>
  <si>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</si>
  <si>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</si>
  <si>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</si>
  <si>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</si>
  <si>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</si>
  <si>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</si>
  <si>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</si>
  <si>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</si>
  <si>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</si>
  <si>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</si>
  <si>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</si>
  <si>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</si>
  <si>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</si>
  <si>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</si>
  <si>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</si>
  <si>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</si>
  <si>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</si>
  <si>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</si>
  <si>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</si>
  <si>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</si>
  <si>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</si>
  <si>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</si>
  <si>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</si>
  <si>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</si>
  <si>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</si>
  <si>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</si>
  <si>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</si>
  <si>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</si>
  <si>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</si>
  <si>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</si>
  <si>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</si>
  <si>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</si>
  <si>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</si>
  <si>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</si>
  <si>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</si>
  <si>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</si>
  <si>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</si>
  <si>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</si>
  <si>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</si>
  <si>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</si>
  <si>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</si>
  <si>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</si>
  <si>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</si>
  <si>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</si>
  <si>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</si>
  <si>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</si>
  <si>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</si>
  <si>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</si>
  <si>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</si>
  <si>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</si>
  <si>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</si>
  <si>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</si>
  <si>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</si>
  <si>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</si>
  <si>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</si>
  <si>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</si>
  <si>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</si>
  <si>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</si>
  <si>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</si>
  <si>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</si>
  <si>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</si>
  <si>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</si>
  <si>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</si>
  <si>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</si>
  <si>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</si>
  <si>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</si>
  <si>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</si>
  <si>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</si>
  <si>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</si>
  <si>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</si>
  <si>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</si>
  <si>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</si>
  <si>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</si>
  <si>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</si>
  <si>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</si>
  <si>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</si>
  <si>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</si>
  <si>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</si>
  <si>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</si>
  <si>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</si>
  <si>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</si>
  <si>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</si>
  <si>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</si>
  <si>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</si>
  <si>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</si>
  <si>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</si>
  <si>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</si>
  <si>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</si>
  <si>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</si>
  <si>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</si>
  <si>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</si>
  <si>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</si>
  <si>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</si>
  <si>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</si>
  <si>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</si>
  <si>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</si>
  <si>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</si>
  <si>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</si>
  <si>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</si>
  <si>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</si>
  <si>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</si>
  <si>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</si>
  <si>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</si>
  <si>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</si>
  <si>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</si>
  <si>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</si>
  <si>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</si>
  <si>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</si>
  <si>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</si>
  <si>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</si>
  <si>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</si>
  <si>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</si>
  <si>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</si>
  <si>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</si>
  <si>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</si>
  <si>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</si>
  <si>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</si>
  <si>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</si>
  <si>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</si>
  <si>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</si>
  <si>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</si>
  <si>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</si>
  <si>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</si>
  <si>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</si>
  <si>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</si>
  <si>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</si>
  <si>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</si>
  <si>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</si>
  <si>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</si>
  <si>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</si>
  <si>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</si>
  <si>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</si>
  <si>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</si>
  <si>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</si>
  <si>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</si>
  <si>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</si>
  <si>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</si>
  <si>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</si>
  <si>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</si>
  <si>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</si>
  <si>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</si>
  <si>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</si>
  <si>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</si>
  <si>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</si>
  <si>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</si>
  <si>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</si>
  <si>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</si>
  <si>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</si>
  <si>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</si>
  <si>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</si>
  <si>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</si>
  <si>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</si>
  <si>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</si>
  <si>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</si>
  <si>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</si>
  <si>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</si>
  <si>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</si>
  <si>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</si>
  <si>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</si>
  <si>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</si>
  <si>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</si>
  <si>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</si>
  <si>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</si>
  <si>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</si>
  <si>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</si>
  <si>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</si>
  <si>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</si>
  <si>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</si>
  <si>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</si>
  <si>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</si>
  <si>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</si>
  <si>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</si>
  <si>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</si>
  <si>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</si>
  <si>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</si>
  <si>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</si>
  <si>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</si>
  <si>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</si>
  <si>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</si>
  <si>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</si>
  <si>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</si>
  <si>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</si>
  <si>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</si>
  <si>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</si>
  <si>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</si>
  <si>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</si>
  <si>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</si>
  <si>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</si>
  <si>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</si>
  <si>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</si>
  <si>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</si>
  <si>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</si>
  <si>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</si>
  <si>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</si>
  <si>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</si>
  <si>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</si>
  <si>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</si>
  <si>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</si>
  <si>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</si>
  <si>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</si>
  <si>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</si>
  <si>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</si>
  <si>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</si>
  <si>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</si>
  <si>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</si>
  <si>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</si>
  <si>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</si>
  <si>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</si>
  <si>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</si>
  <si>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</si>
  <si>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</si>
  <si>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</si>
  <si>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</si>
  <si>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</si>
  <si>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</si>
  <si>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</si>
  <si>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</si>
  <si>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</si>
  <si>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</si>
  <si>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</si>
  <si>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</si>
  <si>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</si>
  <si>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</si>
  <si>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</si>
  <si>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</si>
  <si>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</si>
  <si>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</si>
  <si>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</si>
  <si>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</si>
  <si>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</si>
  <si>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</si>
  <si>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</si>
  <si>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</si>
  <si>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</si>
  <si>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</si>
  <si>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</si>
  <si>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</si>
  <si>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</si>
  <si>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</si>
  <si>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</si>
  <si>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</si>
  <si>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</si>
  <si>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</si>
  <si>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</si>
  <si>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</si>
  <si>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</si>
  <si>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</si>
  <si>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</si>
  <si>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</si>
  <si>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</si>
  <si>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</si>
  <si>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</si>
  <si>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</si>
  <si>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</si>
  <si>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</si>
  <si>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</si>
  <si>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</si>
  <si>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</si>
  <si>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</si>
  <si>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</si>
  <si>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</si>
  <si>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</si>
  <si>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</si>
  <si>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</si>
  <si>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</si>
  <si>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</si>
  <si>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</si>
  <si>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</si>
  <si>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</si>
  <si>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</si>
  <si>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</si>
  <si>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</si>
  <si>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</si>
  <si>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</si>
  <si>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</si>
  <si>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</si>
  <si>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</si>
  <si>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</si>
  <si>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</si>
  <si>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</si>
  <si>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</si>
  <si>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</si>
  <si>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</si>
  <si>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</si>
  <si>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</si>
  <si>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</si>
  <si>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</si>
  <si>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</si>
  <si>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</si>
  <si>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</si>
  <si>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</si>
  <si>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</si>
  <si>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</si>
  <si>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</si>
  <si>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</si>
  <si>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</si>
  <si>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</si>
  <si>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</si>
  <si>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</si>
  <si>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</si>
  <si>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</si>
  <si>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</si>
  <si>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</si>
  <si>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</si>
  <si>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</si>
  <si>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</si>
  <si>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</si>
  <si>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</si>
  <si>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</si>
  <si>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</si>
  <si>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</si>
  <si>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</si>
  <si>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</si>
  <si>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</si>
  <si>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</si>
  <si>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</si>
  <si>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</si>
  <si>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</si>
  <si>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</si>
  <si>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</si>
  <si>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</si>
  <si>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</si>
  <si>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</si>
  <si>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</si>
  <si>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</si>
  <si>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</si>
  <si>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</si>
  <si>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</si>
  <si>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</si>
  <si>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</si>
  <si>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</si>
  <si>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</si>
  <si>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</si>
  <si>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</si>
  <si>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</si>
  <si>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</si>
  <si>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</si>
  <si>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</si>
  <si>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</si>
  <si>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</si>
  <si>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</si>
  <si>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</si>
  <si>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</si>
  <si>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</si>
  <si>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</si>
  <si>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</si>
  <si>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</si>
  <si>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</si>
  <si>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</si>
  <si>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</si>
  <si>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</si>
  <si>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</si>
  <si>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</si>
  <si>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</si>
  <si>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</si>
  <si>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</si>
  <si>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</si>
  <si>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</si>
  <si>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</si>
  <si>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</si>
  <si>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</si>
  <si>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</si>
  <si>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</si>
  <si>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</si>
  <si>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</si>
  <si>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</si>
  <si>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</si>
  <si>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</si>
  <si>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</si>
  <si>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</si>
  <si>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</si>
  <si>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</si>
  <si>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</si>
  <si>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</si>
  <si>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</si>
  <si>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</si>
  <si>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</si>
  <si>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</si>
  <si>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</si>
  <si>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</si>
  <si>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</si>
  <si>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</si>
  <si>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</si>
  <si>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</si>
  <si>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</si>
  <si>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</si>
  <si>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</si>
  <si>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</si>
  <si>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</si>
  <si>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</si>
  <si>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</si>
  <si>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</si>
  <si>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</si>
  <si>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</si>
  <si>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</si>
  <si>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</si>
  <si>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</si>
  <si>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</si>
  <si>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</si>
  <si>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</si>
  <si>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</si>
  <si>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</si>
  <si>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</si>
  <si>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</si>
  <si>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</si>
  <si>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</si>
  <si>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</si>
  <si>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</si>
  <si>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</si>
  <si>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</si>
  <si>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</si>
  <si>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</si>
  <si>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</si>
  <si>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</si>
  <si>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</si>
  <si>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</si>
  <si>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</si>
  <si>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</si>
  <si>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</si>
  <si>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</si>
  <si>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</si>
  <si>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</si>
  <si>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</si>
  <si>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</si>
  <si>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</si>
  <si>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</si>
  <si>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</si>
  <si>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</si>
  <si>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</si>
  <si>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</si>
  <si>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</si>
  <si>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</si>
  <si>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</si>
  <si>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</si>
  <si>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</si>
  <si>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</si>
  <si>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</si>
  <si>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</si>
  <si>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</si>
  <si>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</si>
  <si>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</si>
  <si>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</si>
  <si>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</si>
  <si>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</si>
  <si>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</si>
  <si>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</si>
  <si>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</si>
  <si>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</si>
  <si>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</si>
  <si>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</si>
  <si>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</si>
  <si>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</si>
  <si>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</si>
  <si>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</si>
  <si>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</si>
  <si>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</si>
  <si>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</si>
  <si>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</si>
  <si>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</si>
  <si>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</si>
  <si>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</si>
  <si>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</si>
  <si>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</si>
  <si>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</si>
  <si>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</si>
  <si>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</si>
  <si>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</si>
  <si>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</si>
  <si>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</si>
  <si>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</si>
  <si>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</si>
  <si>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</si>
  <si>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</si>
  <si>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</si>
  <si>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</si>
  <si>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</si>
  <si>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</si>
  <si>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</si>
  <si>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</si>
  <si>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</si>
  <si>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</si>
  <si>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</si>
  <si>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</si>
  <si>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</si>
  <si>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</si>
  <si>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</si>
  <si>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</si>
  <si>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</si>
  <si>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</si>
  <si>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</si>
  <si>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</si>
  <si>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</si>
  <si>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</si>
  <si>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</si>
  <si>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</si>
  <si>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</si>
  <si>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</si>
  <si>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</si>
  <si>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</si>
  <si>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</si>
  <si>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</si>
  <si>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</si>
  <si>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</si>
  <si>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</si>
  <si>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</si>
  <si>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</si>
  <si>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</si>
  <si>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</si>
  <si>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</si>
  <si>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</si>
  <si>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</si>
  <si>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</si>
  <si>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</si>
  <si>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</si>
  <si>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</si>
  <si>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</si>
  <si>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</si>
  <si>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</si>
  <si>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</si>
  <si>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</si>
  <si>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</si>
  <si>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</si>
  <si>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</si>
  <si>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</si>
  <si>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</si>
  <si>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</si>
  <si>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</si>
  <si>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</si>
  <si>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</si>
  <si>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</si>
  <si>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</si>
  <si>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</si>
  <si>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</si>
  <si>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</si>
  <si>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</si>
  <si>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</si>
  <si>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</si>
  <si>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</si>
  <si>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</si>
  <si>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</si>
  <si>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</si>
  <si>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</si>
  <si>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</si>
  <si>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</si>
  <si>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</si>
  <si>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</si>
  <si>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</si>
  <si>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</si>
  <si>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</si>
  <si>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</si>
  <si>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</si>
  <si>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</si>
  <si>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</si>
  <si>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</si>
  <si>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</si>
  <si>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</si>
  <si>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</si>
  <si>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</si>
  <si>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</si>
  <si>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</si>
  <si>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</si>
  <si>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</si>
  <si>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</si>
  <si>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</si>
  <si>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</si>
  <si>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</si>
  <si>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</si>
  <si>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</si>
  <si>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</si>
  <si>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</si>
  <si>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</si>
  <si>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</si>
  <si>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</si>
  <si>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</si>
  <si>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</si>
  <si>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</si>
  <si>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</si>
  <si>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</si>
  <si>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</si>
  <si>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</si>
  <si>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</si>
  <si>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</si>
  <si>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</si>
  <si>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</si>
  <si>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</si>
  <si>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</si>
  <si>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</si>
  <si>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</si>
  <si>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</si>
  <si>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</si>
  <si>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</si>
  <si>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</si>
  <si>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</si>
  <si>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</si>
  <si>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</si>
  <si>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</si>
  <si>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</si>
  <si>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</si>
  <si>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</si>
  <si>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Desligamento por reforma na sala.</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</si>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</sst>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9BBB59"/>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4"/>
      <c r="AJ1" s="455"/>
    </row>
    <row r="2" spans="1:37" ht="9.75" customHeight="1" thickBot="1" x14ac:dyDescent="0.3">
      <c r="A2" s="456"/>
      <c r="B2" s="457"/>
      <c r="C2" s="457"/>
      <c r="D2" s="457"/>
      <c r="E2" s="457"/>
      <c r="F2" s="457"/>
      <c r="G2" s="457"/>
      <c r="H2" s="457"/>
      <c r="I2" s="457"/>
      <c r="J2" s="457"/>
      <c r="K2" s="457"/>
      <c r="L2" s="457"/>
      <c r="M2" s="457"/>
      <c r="N2" s="457"/>
      <c r="O2" s="457"/>
      <c r="P2" s="457"/>
      <c r="Q2" s="457"/>
      <c r="R2" s="457"/>
      <c r="S2" s="458"/>
      <c r="T2" s="457"/>
      <c r="U2" s="457"/>
      <c r="V2" s="457"/>
      <c r="W2" s="457"/>
      <c r="X2" s="457"/>
      <c r="Y2" s="457"/>
      <c r="Z2" s="457"/>
      <c r="AA2" s="457"/>
      <c r="AB2" s="459"/>
      <c r="AC2" s="457"/>
      <c r="AD2" s="457"/>
      <c r="AE2" s="458"/>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23221</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23222</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23222</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23222</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23222</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23222</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23222</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23222</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23222</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23222</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23222</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23222</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23222</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23222</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23222</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23222</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23222</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23222</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23222</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23222</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23222</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23222</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23222</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23222</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23222</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23222</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23222</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23222</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23222</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23222</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23222</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23222</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23222</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23222</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23222</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23222</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23222</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23222</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23222</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23222</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23222</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23222</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23222</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23222</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23222</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23222</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23222</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23222</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23222</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23222</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23222</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23222</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23222</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23222</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23222</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23222</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23222</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23222</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23222</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23222</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23222</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23222</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23222</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23222</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23222</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23222</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23222</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23222</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23222</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23222</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23222</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23222</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23284</v>
      </c>
      <c r="B76" s="20" t="s">
        <v>140</v>
      </c>
      <c r="C76" s="20">
        <v>2739</v>
      </c>
      <c r="D76" s="22" t="str">
        <f>VLOOKUP(B76,SAOM!B$2:H1733,7,0)</f>
        <v>SES-SAIA-0751</v>
      </c>
      <c r="E76" s="12">
        <v>40868</v>
      </c>
      <c r="F76" s="12">
        <v>40913</v>
      </c>
      <c r="G76" s="12">
        <f>VLOOKUP(B76,SAOM!B$2:D1620,3,0)</f>
        <v>40918</v>
      </c>
      <c r="H76" s="12">
        <f t="shared" si="2"/>
        <v>40928</v>
      </c>
      <c r="I76" s="12" t="s">
        <v>453</v>
      </c>
      <c r="J76" s="12" t="s">
        <v>23222</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23222</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23222</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23222</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23222</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23222</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23222</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23222</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23222</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23222</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23222</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23222</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23222</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23222</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23222</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23222</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23222</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23222</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23222</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23222</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23222</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23222</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23222</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23222</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23222</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23222</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23222</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23222</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23222</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23222</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23222</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23222</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23222</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23222</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23222</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23222</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23222</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23222</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23222</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23222</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23222</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23222</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23222</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23222</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23222</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23222</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23222</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23222</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23222</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23222</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23222</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23222</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23222</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23222</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23222</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23222</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23222</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23222</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23222</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23222</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23222</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23222</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23222</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23222</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23222</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23222</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23222</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23222</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23222</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23222</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23222</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23222</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23222</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23222</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23222</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23222</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23222</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23222</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23222</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23222</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23222</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23222</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23222</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23222</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23222</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23222</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23222</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23222</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23222</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23222</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23222</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23222</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23222</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23222</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23222</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23222</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23222</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23222</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23222</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23222</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23222</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23222</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23222</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23222</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23222</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23222</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23222</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23222</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23222</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23222</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23222</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23222</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23222</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23222</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23222</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23222</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23222</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23222</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23222</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23222</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23222</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23222</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23222</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23222</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23222</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23222</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23222</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23222</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23222</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23222</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23222</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23222</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23222</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23222</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23222</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23222</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23222</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23222</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23222</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23222</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23222</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23222</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23222</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23222</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23222</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23222</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23222</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23222</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23222</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23222</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23222</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23222</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23222</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23222</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23222</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23222</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23222</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23222</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23222</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23222</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23222</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23222</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23222</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23222</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23222</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23222</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23222</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23222</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23222</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23222</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23222</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23222</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23222</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23222</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23222</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23222</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23222</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23222</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23222</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23222</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23222</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23222</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23222</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23222</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23222</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23222</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23222</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23222</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23222</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23222</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23222</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23222</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23222</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23222</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23222</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23222</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23222</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23222</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23222</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23222</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23222</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23222</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23222</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23222</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23222</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23222</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23222</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23222</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23222</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23222</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23222</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23222</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23222</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23222</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23222</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23222</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23222</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23222</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23222</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23222</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23222</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23222</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23222</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23222</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23222</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23222</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23222</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23222</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23222</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23222</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23222</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23222</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23222</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23222</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23222</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23222</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23222</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23222</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23222</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23222</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23222</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23222</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23222</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23222</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23222</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23222</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23222</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23222</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23222</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23222</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23222</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23222</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23222</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23222</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23222</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23222</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23222</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23222</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23222</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23222</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23222</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23222</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23222</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23222</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23222</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23222</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23222</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23222</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23222</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23222</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23222</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23222</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23222</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23222</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23222</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23222</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23222</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23222</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23222</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23222</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23222</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23222</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23222</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23222</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23222</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23222</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23222</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23222</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23222</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23222</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23222</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23222</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23222</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23222</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23222</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23222</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23222</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23222</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23222</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23222</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23222</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23222</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23222</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23222</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23222</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23222</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23222</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23222</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23222</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23222</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23222</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23222</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23222</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23222</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23222</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23222</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23222</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23222</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23222</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23222</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23222</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23222</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23222</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23222</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23222</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23222</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23222</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23222</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23222</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23222</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23222</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23222</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23222</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23222</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23222</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23222</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23222</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23222</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23222</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23222</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23222</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23222</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23222</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23222</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23222</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23222</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23222</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23222</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23222</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23222</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23222</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23222</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23222</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23222</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23222</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23222</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23222</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23222</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23222</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23222</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23222</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23222</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23222</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23222</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23222</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23222</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23222</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23222</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23222</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23222</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23222</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23222</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23222</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23222</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23222</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23222</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23222</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23222</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23222</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23222</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23222</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23222</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23222</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23222</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23222</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23222</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23222</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23222</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23222</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23222</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23222</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23222</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23222</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23222</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23222</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23222</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23222</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23222</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23222</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23222</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23222</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23222</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23222</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23222</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23222</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23222</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23222</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23222</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23222</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23222</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23222</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23222</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23222</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23222</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23222</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23222</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23222</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23222</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23222</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23222</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23222</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23222</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23222</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23222</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23222</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23222</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23222</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23222</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23222</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23222</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23222</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23222</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23222</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23222</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23222</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23222</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23222</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23222</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23222</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23222</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23222</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23222</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23222</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23222</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23222</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23222</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23222</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23222</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23222</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23222</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23222</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23222</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23222</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23222</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23222</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23222</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23222</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23222</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23222</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23222</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23222</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23222</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23222</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23222</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23222</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23222</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23222</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23222</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23222</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23222</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23222</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23222</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23222</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23222</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23222</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23222</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23222</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23222</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23222</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23222</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23222</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23222</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23222</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23222</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23222</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23222</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23222</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23222</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23222</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23222</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23222</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23222</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23222</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23222</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23222</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23222</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23222</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23222</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23222</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23222</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23222</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23222</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23222</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23222</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23222</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23222</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23222</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23222</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23222</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23222</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23222</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23222</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23222</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23222</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23222</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23222</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23222</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23222</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23222</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23222</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23222</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23223</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23222</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23222</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23222</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23222</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23222</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23222</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23222</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23222</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23222</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23222</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23222</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23222</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23222</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23222</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23222</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23222</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23222</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23222</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23222</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23222</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23222</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23222</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23222</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23222</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23222</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23222</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23222</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23222</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23222</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23222</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23222</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23222</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23222</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23222</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23222</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23222</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23222</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23222</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23222</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23222</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23222</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23222</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23222</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23222</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23222</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23222</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23222</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23222</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23222</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23222</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23222</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23222</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23222</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23222</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23222</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23222</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23222</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23222</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23222</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23222</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23222</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23222</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23222</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23222</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23222</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23222</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23222</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23222</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23222</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23222</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23222</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23222</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23222</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23222</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23222</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23222</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23222</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23222</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23222</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23222</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23222</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23222</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23222</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23222</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23222</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23222</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23222</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23222</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23222</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23222</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23222</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23222</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23222</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23222</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23222</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23222</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23222</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23222</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23222</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23222</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23222</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23222</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23222</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23222</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23222</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23222</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23222</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23222</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23222</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23222</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23222</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23222</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23222</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23222</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23222</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23222</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23222</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23222</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23222</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23222</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23222</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23222</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23222</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23222</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23222</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23222</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23222</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23222</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23222</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23222</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23222</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23222</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23222</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23222</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23222</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23222</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23222</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23222</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23222</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23222</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23222</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23222</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23222</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23222</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23222</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23222</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23222</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23222</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23222</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23222</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23222</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23222</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23222</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23222</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23222</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23222</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23222</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23222</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23222</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23222</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23222</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23222</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23222</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23222</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23222</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23222</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23222</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23222</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23222</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23222</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23222</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23222</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23222</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23222</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23222</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23222</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23222</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23222</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23222</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23222</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23222</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23222</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23222</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23222</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23222</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23222</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23222</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23222</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23222</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23222</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23222</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23222</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23222</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23222</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23222</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23222</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23222</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23222</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23222</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23222</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23222</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23222</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23222</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23222</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23222</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23222</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23222</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23222</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23222</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23222</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23222</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23222</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23222</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23222</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23222</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23222</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23222</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23222</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23222</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23222</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23222</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23222</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23222</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23222</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23222</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23222</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23222</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23222</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23222</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23222</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23222</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23222</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23222</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23222</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23222</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23222</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23222</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23222</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23222</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23222</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23222</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23222</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23222</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23222</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23222</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23222</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23222</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23222</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23222</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23222</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23222</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23222</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23222</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23222</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23222</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23222</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23222</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23222</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23222</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23222</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23222</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23222</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23222</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23222</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23222</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23222</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23222</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23222</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23222</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23222</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23222</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23222</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23222</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23222</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23222</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23222</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23222</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23222</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23222</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23222</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23222</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23222</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23222</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23222</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23222</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23222</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23222</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23222</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23222</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23222</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23222</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23222</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23222</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23222</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23222</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23222</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23222</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23222</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23222</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23222</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23222</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23222</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23222</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23222</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23222</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23222</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23222</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23222</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23222</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23222</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23222</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23222</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23222</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23222</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23222</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23222</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23222</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23222</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23222</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23222</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23222</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23222</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23222</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23222</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23222</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23222</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23222</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23222</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23222</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23222</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23222</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23222</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23222</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23222</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23222</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23222</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23222</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23222</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23222</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23222</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23222</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23222</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23222</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23222</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23222</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23222</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23222</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23222</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23222</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23222</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23222</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23222</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23222</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23222</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23222</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23222</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23222</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23222</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23222</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23222</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23222</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23222</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23222</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23222</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23222</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23222</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23222</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23222</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23222</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23222</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23222</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23222</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23222</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23222</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23222</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23222</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23222</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23222</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23222</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23222</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23222</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23222</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23222</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23222</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23222</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23222</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23222</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23222</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23222</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23222</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23222</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23222</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23222</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23222</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23222</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23222</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23222</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23222</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23222</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23222</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23222</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23222</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23222</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23222</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23222</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23222</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23222</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23222</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23222</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23222</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23222</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23222</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23222</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23222</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23222</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23222</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23222</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23222</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23222</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23222</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23222</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23222</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23222</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23222</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23222</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23222</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23222</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23222</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23222</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23222</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23222</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23222</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23222</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23222</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23222</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23222</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23222</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23222</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23222</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23222</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23222</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23222</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23222</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23222</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23222</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23222</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23222</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23222</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23222</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23222</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23222</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23222</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23222</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23222</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23222</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23222</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23222</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23222</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23222</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23222</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23222</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23222</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23222</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23222</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23222</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23222</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23222</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23222</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23222</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23222</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23222</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23222</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23222</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23222</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23222</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23222</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23222</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23222</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23222</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23222</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23222</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23222</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23222</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23222</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23222</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23222</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23222</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23222</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23222</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23222</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23222</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23222</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23222</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23222</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23222</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23222</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23222</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23222</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23222</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23222</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23222</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23222</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23222</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23222</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23222</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23222</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23222</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23222</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23222</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23222</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23222</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23222</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23222</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23222</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23222</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23222</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23222</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23222</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23222</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23222</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23222</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23222</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23222</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23222</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23222</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23222</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23222</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23222</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23222</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23222</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23222</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23222</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23222</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23222</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23222</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23222</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23222</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23222</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23222</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23222</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23222</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23222</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23222</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23222</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23222</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23222</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23222</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23222</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23222</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23222</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23222</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23222</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23222</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23222</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23222</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23222</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23222</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23222</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23222</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23222</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23222</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23222</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23222</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23222</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23222</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23222</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23222</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23222</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23222</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23222</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23222</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23222</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23222</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23222</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23222</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23222</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23222</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23222</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23222</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23222</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23222</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23222</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23222</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23222</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23222</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23222</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23222</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23222</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23222</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23222</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23222</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23222</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23222</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23222</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23222</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23222</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23222</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23222</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23222</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23222</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23222</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23222</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23222</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23222</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23222</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23222</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23222</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23222</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23222</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23222</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23222</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23222</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23222</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23222</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23222</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23222</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23222</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23222</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23222</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23222</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23222</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23222</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23222</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23222</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23222</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23222</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23222</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23222</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23222</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23222</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23222</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23222</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23222</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23222</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23222</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22965</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23222</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23222</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23222</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23222</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23222</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23222</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23222</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23222</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23222</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23222</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23222</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23222</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23222</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23222</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23222</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23222</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23222</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23222</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23222</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23222</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23222</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23222</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23222</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23222</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23222</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23222</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23222</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23222</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23222</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23222</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23222</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23222</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23222</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23222</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23222</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23222</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23222</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23222</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23222</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23222</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23222</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23222</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23222</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23222</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23222</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23222</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23222</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23222</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23222</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23222</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23222</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23222</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23222</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23222</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23222</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23222</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23222</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23222</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23222</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23222</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23222</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23222</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23222</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23222</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23222</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23222</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23222</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23222</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23222</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23222</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23222</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23222</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23222</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23222</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23222</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23222</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23222</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23222</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23222</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23222</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23222</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23222</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23222</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23222</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23222</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23222</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23222</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23222</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23222</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23222</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23222</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23222</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23222</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23222</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23222</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23222</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23222</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23222</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23222</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23222</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23222</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23222</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23222</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23222</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23222</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23222</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23222</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23222</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23222</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23222</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23222</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23222</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23222</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23222</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23222</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23222</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23222</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23222</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23222</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23222</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23222</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23222</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23222</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23222</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23222</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23222</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23222</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23222</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23222</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23222</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23222</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23222</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23222</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23222</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23222</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23222</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23222</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23222</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23222</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23222</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23222</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23222</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23222</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23222</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23222</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23222</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23222</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23222</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23222</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23222</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23222</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23222</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23222</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23222</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23222</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23222</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23222</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23222</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23222</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23222</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23222</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23222</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23222</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23222</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23222</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23222</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23222</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23222</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23222</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23222</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23222</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23222</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23222</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23222</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23222</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23222</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23222</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23222</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23222</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23222</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23222</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23222</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23222</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23222</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23222</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23222</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23222</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23222</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23222</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23222</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23222</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23222</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23222</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23222</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23222</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23222</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23222</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23222</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23222</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23222</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23222</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23222</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23222</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23222</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23222</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23222</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23222</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23222</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23222</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23222</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23222</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23222</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23222</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23222</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23222</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23222</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23222</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23222</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23222</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23222</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23222</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23222</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23222</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23222</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23222</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23222</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23222</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23222</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23222</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23222</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23222</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23222</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23222</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23222</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23222</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23222</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23222</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23222</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23222</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23222</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23222</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23222</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23222</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23222</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23222</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23222</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23222</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23222</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23222</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23222</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23222</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23222</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23222</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23222</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23222</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23222</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23222</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23222</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23222</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23222</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23222</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23222</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23222</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23222</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23222</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23222</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23222</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23222</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23222</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23222</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23222</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23222</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23222</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23222</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23222</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23222</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23222</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23222</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23222</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23222</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23222</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23222</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23222</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23222</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23222</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23222</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23222</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23222</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23222</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23222</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23222</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23222</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23222</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23222</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23222</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23222</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23222</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23222</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23222</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23222</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23222</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23222</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23222</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23222</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23222</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23222</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23222</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23222</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23222</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23222</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23222</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23222</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23222</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23222</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23222</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23222</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23222</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23222</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23222</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23222</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23222</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23222</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23222</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23222</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23222</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23222</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23222</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23222</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23222</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23222</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23222</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23222</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23222</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23222</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23222</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23222</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23222</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23222</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23222</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23222</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23222</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23222</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23222</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23222</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23222</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23222</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23222</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23222</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23222</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23222</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23222</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23222</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23222</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23222</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23222</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23222</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23222</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23222</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23222</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23222</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23222</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23222</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23222</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23222</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23222</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23222</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23222</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23222</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23222</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23222</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23222</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23222</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23222</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23222</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23222</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23222</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23222</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23222</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23222</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23222</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23222</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23222</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23222</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23222</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23222</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23222</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23222</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23222</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23222</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23222</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23222</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23222</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23222</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23222</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23222</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23222</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23222</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23222</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23222</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23222</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23222</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23222</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23222</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23222</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23222</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23222</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23222</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23222</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23222</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23222</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23222</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23222</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23222</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23222</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23222</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23223</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23222</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23222</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23222</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23222</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23222</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23222</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23222</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23222</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23222</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23222</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23222</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23222</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23222</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23222</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23222</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23222</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23222</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23222</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23222</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23222</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23222</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23222</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23222</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23222</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23222</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23222</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23222</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23222</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23222</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23222</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23222</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23222</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23222</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23222</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23222</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23222</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23222</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23222</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23222</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23222</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23222</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23222</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23222</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23222</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23222</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23222</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23222</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23222</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23222</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23222</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23222</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23222</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23222</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23222</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23222</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23222</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23222</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23222</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23222</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23222</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23222</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23222</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23222</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23222</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23222</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23222</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23222</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23222</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23222</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23222</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23222</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23222</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23222</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23222</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23222</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23222</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23222</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23222</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23222</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23222</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23222</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23222</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23222</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23222</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23222</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23222</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23222</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23222</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23222</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23222</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23222</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23222</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23222</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23222</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23222</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23222</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23222</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23222</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23222</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23222</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23222</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23222</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23222</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23222</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23222</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23222</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23222</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23222</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23222</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23222</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23222</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23222</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23222</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23222</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23222</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23222</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23222</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23222</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23222</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23222</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23222</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23222</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23222</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23222</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23222</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23222</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23222</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23222</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23222</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23222</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23222</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23222</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23222</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23222</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23222</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23222</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23222</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23222</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23222</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23222</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23222</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23222</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23222</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23222</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23222</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23222</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23222</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23222</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23222</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23222</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23222</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23222</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23222</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23222</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23222</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23222</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23222</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23222</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23222</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23222</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23222</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23222</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23222</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23222</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23222</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23222</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23224</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23224</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23222</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23222</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23222</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23222</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23222</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23222</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23222</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23222</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23222</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23222</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23222</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23222</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23222</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23222</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23222</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23222</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23222</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23222</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23222</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23222</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23222</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23222</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23222</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23222</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23222</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23222</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23222</v>
      </c>
      <c r="K1843" s="9" t="s">
        <v>686</v>
      </c>
      <c r="L1843" s="22" t="str">
        <f>VLOOKUP(B1843,SAOM!B$2:H3384,4,0)</f>
        <v>A agendar</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23222</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23222</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23222</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23222</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23222</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23222</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23222</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23222</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23222</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23222</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23222</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23222</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23222</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23222</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23222</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23222</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23222</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23222</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23222</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23222</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23222</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23222</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23222</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23222</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23222</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23222</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23222</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23222</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23222</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23222</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23222</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23222</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23222</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23222</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23222</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23222</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23222</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23222</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23222</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23222</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23222</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23222</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23222</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23222</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23222</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23222</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23222</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23222</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23222</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23222</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23222</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23222</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23222</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23222</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23222</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23222</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23222</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23222</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23222</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23222</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23222</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23222</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23222</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23222</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23222</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23222</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23222</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23222</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23222</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23222</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23222</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23222</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23222</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23222</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22946</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23222</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23222</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23222</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23222</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23222</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23222</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23222</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23222</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23222</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23222</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23222</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23222</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23222</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23222</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23222</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23222</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23222</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23222</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23222</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23222</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23222</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23222</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23222</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23222</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23222</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23222</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23222</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23222</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23222</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23222</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23222</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23222</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23222</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23222</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23222</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23222</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23222</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23222</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23222</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23222</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23222</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23222</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23222</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23222</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23222</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23222</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23222</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23222</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23222</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23222</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23222</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23222</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23222</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23222</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23222</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23222</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23222</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23222</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23222</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23222</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23222</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23222</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23222</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23222</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23222</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23222</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23222</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23222</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23222</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23222</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23222</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23222</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23222</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23222</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23222</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23222</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23222</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23222</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23222</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23222</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23222</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23222</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23222</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23222</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23222</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23222</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23222</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23222</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23222</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23222</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23222</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23222</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23222</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23222</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23222</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23222</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23222</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23222</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23222</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23222</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23222</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23222</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23222</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23222</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23222</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23222</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23222</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23222</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23222</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23222</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23222</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23222</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23222</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23222</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23222</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23222</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23222</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23222</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23222</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23222</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23222</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23222</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23222</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23222</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23222</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23222</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23222</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23222</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23222</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23222</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23222</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23222</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23222</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23222</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23222</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23222</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23222</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23222</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23222</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23222</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23222</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23222</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23222</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23222</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23222</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23222</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23222</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23222</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23222</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23222</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23222</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23222</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23222</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23222</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23222</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23222</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23228</v>
      </c>
      <c r="E2074" s="278">
        <v>41460</v>
      </c>
      <c r="F2074" s="278">
        <f t="shared" si="122"/>
        <v>41505</v>
      </c>
      <c r="G2074" s="16">
        <f>VLOOKUP(B2074,SAOM!B$2:D3619,3,0)</f>
        <v>41505</v>
      </c>
      <c r="H2074" s="278">
        <f t="shared" si="120"/>
        <v>41520</v>
      </c>
      <c r="I2074" s="16" t="s">
        <v>453</v>
      </c>
      <c r="J2074" s="12" t="s">
        <v>23224</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23225</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23225</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23222</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23222</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22617</v>
      </c>
      <c r="E2081" s="16">
        <v>41577</v>
      </c>
      <c r="F2081" s="16">
        <f t="shared" ref="F2081:F2087" si="123">E2081+45</f>
        <v>41622</v>
      </c>
      <c r="G2081" s="16">
        <f>VLOOKUP(B2081,SAOM!B$2:D3626,3,0)</f>
        <v>41622</v>
      </c>
      <c r="H2081" s="16">
        <f t="shared" ref="H2081:H2087" si="124">F2081+15</f>
        <v>41637</v>
      </c>
      <c r="I2081" s="16" t="s">
        <v>453</v>
      </c>
      <c r="J2081" s="12" t="s">
        <v>23226</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23224</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23225</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23226</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23226</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23226</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23222</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23224</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23222</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23222</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23222</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23222</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23222</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23222</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23222</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23222</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23226</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23226</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22954</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23224</v>
      </c>
      <c r="K2100" s="37" t="s">
        <v>23005</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23006</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23224</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23226</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23028</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23227</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23224</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23063</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23224</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23092</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23224</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23084</v>
      </c>
      <c r="AB2106" s="16"/>
      <c r="AC2106" s="425"/>
      <c r="AD2106" s="258" t="s">
        <v>453</v>
      </c>
      <c r="AE2106" s="60" t="s">
        <v>23085</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23224</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23063</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23224</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5"/>
      <c r="AD2108" s="258" t="s">
        <v>453</v>
      </c>
      <c r="AE2108" s="60" t="s">
        <v>23063</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23224</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5"/>
      <c r="AD2109" s="258" t="s">
        <v>453</v>
      </c>
      <c r="AE2109" s="60" t="s">
        <v>23063</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23224</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23063</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18" si="130">E2111+45</f>
        <v>41778</v>
      </c>
      <c r="G2111" s="16">
        <f>VLOOKUP(B2111,SAOM!B$2:D3656,3,0)</f>
        <v>41535</v>
      </c>
      <c r="H2111" s="16">
        <f>F2111+15</f>
        <v>41793</v>
      </c>
      <c r="I2111" s="16" t="s">
        <v>453</v>
      </c>
      <c r="J2111" s="12" t="s">
        <v>23224</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23096</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23224</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23224</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23146</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23226</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23224</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23224</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23224</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23222</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31"/>
        <v>41845</v>
      </c>
      <c r="I2119" s="16" t="s">
        <v>453</v>
      </c>
      <c r="J2119" s="12" t="s">
        <v>23222</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31"/>
        <v>41845</v>
      </c>
      <c r="I2120" s="16" t="s">
        <v>453</v>
      </c>
      <c r="J2120" s="12" t="s">
        <v>23222</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696" activePane="bottomRight" state="frozen"/>
      <selection pane="topRight" activeCell="B1" sqref="B1"/>
      <selection pane="bottomLeft" activeCell="A3" sqref="A3"/>
      <selection pane="bottomRight" activeCell="A696" sqref="A696"/>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x14ac:dyDescent="0.25">
      <c r="A2" s="184"/>
      <c r="B2" s="184"/>
      <c r="C2" s="68"/>
      <c r="D2" s="69"/>
      <c r="E2" s="73"/>
      <c r="F2" s="73"/>
      <c r="G2" s="73"/>
      <c r="H2" s="70"/>
      <c r="I2" s="74"/>
      <c r="J2" s="361"/>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2">
        <v>41130</v>
      </c>
      <c r="K3" s="157" t="s">
        <v>611</v>
      </c>
      <c r="L3" s="91" t="s">
        <v>5898</v>
      </c>
      <c r="M3" s="91" t="s">
        <v>8464</v>
      </c>
      <c r="N3" s="15" t="s">
        <v>20609</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2">
        <v>41130</v>
      </c>
      <c r="K4" s="36" t="s">
        <v>452</v>
      </c>
      <c r="L4" s="95" t="s">
        <v>5898</v>
      </c>
      <c r="M4" s="95"/>
      <c r="N4" s="15" t="s">
        <v>20610</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2">
        <v>41131</v>
      </c>
      <c r="K5" s="36" t="s">
        <v>452</v>
      </c>
      <c r="L5" s="95" t="s">
        <v>5898</v>
      </c>
      <c r="M5" s="95" t="s">
        <v>453</v>
      </c>
      <c r="N5" s="15" t="s">
        <v>20610</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2">
        <v>41528</v>
      </c>
      <c r="K6" s="157" t="s">
        <v>8439</v>
      </c>
      <c r="L6" s="96" t="s">
        <v>8909</v>
      </c>
      <c r="M6" s="101" t="s">
        <v>20574</v>
      </c>
      <c r="N6" s="17" t="s">
        <v>20611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2">
        <v>41136</v>
      </c>
      <c r="K7" s="36" t="s">
        <v>452</v>
      </c>
      <c r="L7" s="160" t="s">
        <v>6443</v>
      </c>
      <c r="M7" s="91" t="s">
        <v>6443</v>
      </c>
      <c r="N7" s="17" t="s">
        <v>20611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2">
        <v>41150</v>
      </c>
      <c r="K8" s="157" t="s">
        <v>611</v>
      </c>
      <c r="L8" s="95" t="s">
        <v>8478</v>
      </c>
      <c r="M8" s="95" t="s">
        <v>8500</v>
      </c>
      <c r="N8" s="17" t="s">
        <v>20611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3">
        <v>41150</v>
      </c>
      <c r="K9" s="157" t="s">
        <v>452</v>
      </c>
      <c r="L9" s="95" t="s">
        <v>8473</v>
      </c>
      <c r="M9" s="98" t="s">
        <v>23198</v>
      </c>
      <c r="N9" s="17" t="s">
        <v>20612</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2">
        <v>41145</v>
      </c>
      <c r="K10" s="157" t="s">
        <v>611</v>
      </c>
      <c r="L10" s="91" t="s">
        <v>8461</v>
      </c>
      <c r="M10" s="91" t="s">
        <v>8462</v>
      </c>
      <c r="N10" s="17" t="s">
        <v>20612</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2">
        <v>41463</v>
      </c>
      <c r="K11" s="36" t="s">
        <v>611</v>
      </c>
      <c r="L11" s="95" t="s">
        <v>6423</v>
      </c>
      <c r="M11" s="95" t="s">
        <v>14012</v>
      </c>
      <c r="N11" s="17" t="s">
        <v>20613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2">
        <v>41416</v>
      </c>
      <c r="K12" s="157" t="s">
        <v>8437</v>
      </c>
      <c r="L12" s="95" t="s">
        <v>20387</v>
      </c>
      <c r="M12" s="95" t="s">
        <v>19155</v>
      </c>
      <c r="N12" s="17" t="s">
        <v>20614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2">
        <v>41338</v>
      </c>
      <c r="K13" s="36" t="s">
        <v>8438</v>
      </c>
      <c r="L13" s="95" t="s">
        <v>13522</v>
      </c>
      <c r="M13" s="95" t="s">
        <v>15473</v>
      </c>
      <c r="N13" s="17" t="s">
        <v>20611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2">
        <v>41292</v>
      </c>
      <c r="K14" s="36" t="s">
        <v>8437</v>
      </c>
      <c r="L14" s="95" t="s">
        <v>11967</v>
      </c>
      <c r="M14" s="95" t="s">
        <v>14007</v>
      </c>
      <c r="N14" s="17" t="s">
        <v>20615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2">
        <v>41421</v>
      </c>
      <c r="K15" s="157" t="s">
        <v>15824</v>
      </c>
      <c r="L15" s="95" t="s">
        <v>11967</v>
      </c>
      <c r="M15" s="95" t="s">
        <v>19357</v>
      </c>
      <c r="N15" s="17" t="s">
        <v>20616</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2">
        <v>41344</v>
      </c>
      <c r="K16" s="157" t="s">
        <v>611</v>
      </c>
      <c r="L16" s="95" t="s">
        <v>11967</v>
      </c>
      <c r="M16" s="95" t="s">
        <v>13487</v>
      </c>
      <c r="N16" s="17" t="s">
        <v>20613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2">
        <v>41284</v>
      </c>
      <c r="K17" s="36" t="s">
        <v>8437</v>
      </c>
      <c r="L17" s="94" t="s">
        <v>11967</v>
      </c>
      <c r="M17" s="94" t="s">
        <v>13587</v>
      </c>
      <c r="N17" s="17" t="s">
        <v>20612</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2">
        <v>41325</v>
      </c>
      <c r="K18" s="36" t="s">
        <v>8437</v>
      </c>
      <c r="L18" s="94" t="s">
        <v>13521</v>
      </c>
      <c r="M18" s="94" t="s">
        <v>15289</v>
      </c>
      <c r="N18" s="17" t="s">
        <v>20615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2">
        <v>41304</v>
      </c>
      <c r="K19" s="36" t="s">
        <v>8437</v>
      </c>
      <c r="L19" s="94" t="s">
        <v>11967</v>
      </c>
      <c r="M19" s="94" t="s">
        <v>14639</v>
      </c>
      <c r="N19" s="17" t="s">
        <v>20615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2">
        <v>41421</v>
      </c>
      <c r="K20" s="36" t="s">
        <v>15824</v>
      </c>
      <c r="L20" s="95" t="s">
        <v>13523</v>
      </c>
      <c r="M20" s="95" t="s">
        <v>19231</v>
      </c>
      <c r="N20" s="17" t="s">
        <v>20615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2">
        <v>41306</v>
      </c>
      <c r="K21" s="36" t="s">
        <v>8437</v>
      </c>
      <c r="L21" s="94" t="s">
        <v>11967</v>
      </c>
      <c r="M21" s="94" t="s">
        <v>14641</v>
      </c>
      <c r="N21" s="17" t="s">
        <v>20612</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2">
        <v>41302</v>
      </c>
      <c r="K22" s="157" t="s">
        <v>611</v>
      </c>
      <c r="L22" s="95" t="s">
        <v>11967</v>
      </c>
      <c r="M22" s="95" t="s">
        <v>13487</v>
      </c>
      <c r="N22" s="17" t="s">
        <v>20613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2">
        <v>41339</v>
      </c>
      <c r="K23" s="36" t="s">
        <v>8438</v>
      </c>
      <c r="L23" s="98" t="s">
        <v>11967</v>
      </c>
      <c r="M23" s="95" t="s">
        <v>15479</v>
      </c>
      <c r="N23" s="17" t="s">
        <v>20617</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2">
        <v>41326</v>
      </c>
      <c r="K24" s="36" t="s">
        <v>8437</v>
      </c>
      <c r="L24" s="95" t="s">
        <v>11967</v>
      </c>
      <c r="M24" s="95" t="s">
        <v>14116</v>
      </c>
      <c r="N24" s="17" t="s">
        <v>20615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2">
        <v>41432</v>
      </c>
      <c r="K25" s="157" t="s">
        <v>15824</v>
      </c>
      <c r="L25" s="95" t="s">
        <v>11967</v>
      </c>
      <c r="M25" s="91" t="s">
        <v>19523</v>
      </c>
      <c r="N25" s="17" t="s">
        <v>20615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2">
        <v>41352</v>
      </c>
      <c r="K26" s="36" t="s">
        <v>8439</v>
      </c>
      <c r="L26" s="95" t="s">
        <v>11967</v>
      </c>
      <c r="M26" s="95" t="s">
        <v>15707</v>
      </c>
      <c r="N26" s="17" t="s">
        <v>20615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2">
        <v>41283</v>
      </c>
      <c r="K27" s="36" t="s">
        <v>8437</v>
      </c>
      <c r="L27" s="95" t="s">
        <v>11967</v>
      </c>
      <c r="M27" s="95" t="s">
        <v>13535</v>
      </c>
      <c r="N27" s="17" t="s">
        <v>20617</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2">
        <v>41282</v>
      </c>
      <c r="K28" s="36" t="s">
        <v>8437</v>
      </c>
      <c r="L28" s="91" t="s">
        <v>11967</v>
      </c>
      <c r="M28" s="91" t="s">
        <v>13537</v>
      </c>
      <c r="N28" s="17" t="s">
        <v>20618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2">
        <v>41284</v>
      </c>
      <c r="K29" s="36" t="s">
        <v>8437</v>
      </c>
      <c r="L29" s="95" t="s">
        <v>11967</v>
      </c>
      <c r="M29" s="95" t="s">
        <v>13586</v>
      </c>
      <c r="N29" s="17" t="s">
        <v>20615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2">
        <v>41284</v>
      </c>
      <c r="K30" s="36" t="s">
        <v>8439</v>
      </c>
      <c r="L30" s="95" t="s">
        <v>11967</v>
      </c>
      <c r="M30" s="95" t="s">
        <v>13582</v>
      </c>
      <c r="N30" s="17" t="s">
        <v>20615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2"/>
      <c r="K31" s="36" t="s">
        <v>611</v>
      </c>
      <c r="L31" s="95" t="s">
        <v>11967</v>
      </c>
      <c r="M31" s="95" t="s">
        <v>13033</v>
      </c>
      <c r="N31" s="17" t="s">
        <v>20615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2">
        <v>41408</v>
      </c>
      <c r="K32" s="157" t="s">
        <v>8438</v>
      </c>
      <c r="L32" s="96" t="s">
        <v>8909</v>
      </c>
      <c r="M32" s="95" t="s">
        <v>18490</v>
      </c>
      <c r="N32" s="17" t="s">
        <v>20611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2">
        <v>41288</v>
      </c>
      <c r="K33" s="157" t="s">
        <v>611</v>
      </c>
      <c r="L33" s="95" t="s">
        <v>11967</v>
      </c>
      <c r="M33" s="95" t="s">
        <v>13487</v>
      </c>
      <c r="N33" s="17" t="s">
        <v>20613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2">
        <v>41284</v>
      </c>
      <c r="K34" s="36" t="s">
        <v>8437</v>
      </c>
      <c r="L34" s="95" t="s">
        <v>11967</v>
      </c>
      <c r="M34" s="95" t="s">
        <v>13033</v>
      </c>
      <c r="N34" s="17" t="s">
        <v>20615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2">
        <v>41295</v>
      </c>
      <c r="K35" s="36" t="s">
        <v>611</v>
      </c>
      <c r="L35" s="95" t="s">
        <v>11967</v>
      </c>
      <c r="M35" s="95" t="s">
        <v>13487</v>
      </c>
      <c r="N35" s="17" t="s">
        <v>20613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2">
        <v>41311</v>
      </c>
      <c r="K36" s="36" t="s">
        <v>8437</v>
      </c>
      <c r="L36" s="95" t="s">
        <v>11967</v>
      </c>
      <c r="M36" s="95" t="s">
        <v>15121</v>
      </c>
      <c r="N36" s="17" t="s">
        <v>20615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2">
        <v>41432</v>
      </c>
      <c r="K37" s="157" t="s">
        <v>15824</v>
      </c>
      <c r="L37" s="94" t="s">
        <v>11967</v>
      </c>
      <c r="M37" s="94" t="s">
        <v>19522</v>
      </c>
      <c r="N37" s="17" t="s">
        <v>20614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2">
        <v>41352</v>
      </c>
      <c r="K38" s="36" t="s">
        <v>8439</v>
      </c>
      <c r="L38" s="95" t="s">
        <v>11967</v>
      </c>
      <c r="M38" s="95" t="s">
        <v>15708</v>
      </c>
      <c r="N38" s="17" t="s">
        <v>20619</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2">
        <v>41326</v>
      </c>
      <c r="K39" s="36" t="s">
        <v>8437</v>
      </c>
      <c r="L39" s="95" t="s">
        <v>13521</v>
      </c>
      <c r="M39" s="95" t="s">
        <v>15233</v>
      </c>
      <c r="N39" s="17" t="s">
        <v>20615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2">
        <v>41193</v>
      </c>
      <c r="K40" s="157" t="s">
        <v>611</v>
      </c>
      <c r="L40" s="95" t="s">
        <v>8467</v>
      </c>
      <c r="M40" s="95" t="s">
        <v>8489</v>
      </c>
      <c r="N40" s="17" t="s">
        <v>20611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2">
        <v>41197</v>
      </c>
      <c r="K41" s="157" t="s">
        <v>611</v>
      </c>
      <c r="L41" s="95" t="s">
        <v>8469</v>
      </c>
      <c r="M41" s="95" t="s">
        <v>8491</v>
      </c>
      <c r="N41" s="17" t="s">
        <v>20611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2">
        <v>41185</v>
      </c>
      <c r="K42" s="36" t="s">
        <v>452</v>
      </c>
      <c r="L42" s="356" t="s">
        <v>8483</v>
      </c>
      <c r="M42" s="356" t="s">
        <v>8073</v>
      </c>
      <c r="N42" s="17" t="s">
        <v>20611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3">
        <v>41220</v>
      </c>
      <c r="K43" s="157" t="s">
        <v>8439</v>
      </c>
      <c r="L43" s="96" t="s">
        <v>8075</v>
      </c>
      <c r="M43" s="96" t="s">
        <v>9130</v>
      </c>
      <c r="N43" s="17" t="s">
        <v>20620</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2">
        <v>41192</v>
      </c>
      <c r="K44" s="36" t="s">
        <v>452</v>
      </c>
      <c r="L44" s="94" t="s">
        <v>8465</v>
      </c>
      <c r="M44" s="94" t="s">
        <v>8487</v>
      </c>
      <c r="N44" s="17" t="s">
        <v>20620</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2">
        <v>41191</v>
      </c>
      <c r="K45" s="36" t="s">
        <v>611</v>
      </c>
      <c r="L45" s="95" t="s">
        <v>8467</v>
      </c>
      <c r="M45" s="95" t="s">
        <v>8492</v>
      </c>
      <c r="N45" s="17" t="s">
        <v>20612</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2">
        <v>41192</v>
      </c>
      <c r="K46" s="36" t="s">
        <v>611</v>
      </c>
      <c r="L46" s="91" t="s">
        <v>8470</v>
      </c>
      <c r="M46" s="91" t="s">
        <v>8493</v>
      </c>
      <c r="N46" s="17" t="s">
        <v>20616</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2">
        <v>41198</v>
      </c>
      <c r="K47" s="36" t="s">
        <v>452</v>
      </c>
      <c r="L47" s="95" t="s">
        <v>8474</v>
      </c>
      <c r="M47" s="95" t="s">
        <v>8496</v>
      </c>
      <c r="N47" s="17" t="s">
        <v>20615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3">
        <v>41192</v>
      </c>
      <c r="K48" s="157" t="s">
        <v>611</v>
      </c>
      <c r="L48" s="96" t="s">
        <v>8481</v>
      </c>
      <c r="M48" s="96" t="s">
        <v>8503</v>
      </c>
      <c r="N48" s="17" t="s">
        <v>20612</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2">
        <v>41206</v>
      </c>
      <c r="K49" s="36" t="s">
        <v>452</v>
      </c>
      <c r="L49" s="95" t="s">
        <v>8074</v>
      </c>
      <c r="M49" s="95" t="s">
        <v>8813</v>
      </c>
      <c r="N49" s="17" t="s">
        <v>20611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2">
        <v>41192</v>
      </c>
      <c r="K50" s="36" t="s">
        <v>611</v>
      </c>
      <c r="L50" s="95" t="s">
        <v>8468</v>
      </c>
      <c r="M50" s="95" t="s">
        <v>8490</v>
      </c>
      <c r="N50" s="17" t="s">
        <v>20621</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2">
        <v>41192</v>
      </c>
      <c r="K51" s="36" t="s">
        <v>611</v>
      </c>
      <c r="L51" s="95" t="s">
        <v>8472</v>
      </c>
      <c r="M51" s="95" t="s">
        <v>8495</v>
      </c>
      <c r="N51" s="17" t="s">
        <v>20622</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2">
        <v>41191</v>
      </c>
      <c r="K52" s="36" t="s">
        <v>611</v>
      </c>
      <c r="L52" s="95" t="s">
        <v>8476</v>
      </c>
      <c r="M52" s="95" t="s">
        <v>8498</v>
      </c>
      <c r="N52" s="17" t="s">
        <v>20623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2">
        <v>41191</v>
      </c>
      <c r="K53" s="157" t="s">
        <v>611</v>
      </c>
      <c r="L53" s="95" t="s">
        <v>8477</v>
      </c>
      <c r="M53" s="95" t="s">
        <v>8499</v>
      </c>
      <c r="N53" s="17" t="s">
        <v>20623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2">
        <v>41191</v>
      </c>
      <c r="K54" s="157" t="s">
        <v>8438</v>
      </c>
      <c r="L54" s="95" t="s">
        <v>8466</v>
      </c>
      <c r="M54" s="95" t="s">
        <v>8488</v>
      </c>
      <c r="N54" s="17" t="s">
        <v>20619</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3">
        <v>41198</v>
      </c>
      <c r="K55" s="157" t="s">
        <v>611</v>
      </c>
      <c r="L55" s="96" t="s">
        <v>8480</v>
      </c>
      <c r="M55" s="181" t="s">
        <v>8502</v>
      </c>
      <c r="N55" s="17" t="s">
        <v>20612</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2">
        <v>41206</v>
      </c>
      <c r="K56" s="36" t="s">
        <v>8437</v>
      </c>
      <c r="L56" s="95" t="s">
        <v>8359</v>
      </c>
      <c r="M56" s="95" t="s">
        <v>8812</v>
      </c>
      <c r="N56" s="17" t="s">
        <v>20616</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3">
        <v>41199</v>
      </c>
      <c r="K57" s="157" t="s">
        <v>8438</v>
      </c>
      <c r="L57" s="96" t="s">
        <v>8485</v>
      </c>
      <c r="M57" s="96" t="s">
        <v>8504</v>
      </c>
      <c r="N57" s="17" t="s">
        <v>20617</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3">
        <v>41222</v>
      </c>
      <c r="K58" s="157" t="s">
        <v>8439</v>
      </c>
      <c r="L58" s="96" t="s">
        <v>8436</v>
      </c>
      <c r="M58" s="96" t="s">
        <v>9131</v>
      </c>
      <c r="N58" s="17" t="s">
        <v>20611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2">
        <v>41194</v>
      </c>
      <c r="K59" s="36" t="s">
        <v>8437</v>
      </c>
      <c r="L59" s="95" t="s">
        <v>8362</v>
      </c>
      <c r="M59" s="95" t="s">
        <v>8534</v>
      </c>
      <c r="N59" s="17" t="s">
        <v>20615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2">
        <v>41198</v>
      </c>
      <c r="K60" s="36" t="s">
        <v>452</v>
      </c>
      <c r="L60" s="95" t="s">
        <v>8471</v>
      </c>
      <c r="M60" s="95" t="s">
        <v>8494</v>
      </c>
      <c r="N60" s="17" t="s">
        <v>20620</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3">
        <v>41200</v>
      </c>
      <c r="K61" s="157" t="s">
        <v>450</v>
      </c>
      <c r="L61" s="96" t="s">
        <v>8484</v>
      </c>
      <c r="M61" s="355" t="s">
        <v>9445</v>
      </c>
      <c r="N61" s="17" t="s">
        <v>20620</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2">
        <v>41201</v>
      </c>
      <c r="K62" s="36" t="s">
        <v>452</v>
      </c>
      <c r="L62" s="353" t="s">
        <v>8430</v>
      </c>
      <c r="M62" s="354"/>
      <c r="N62" s="17" t="s">
        <v>20610</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2">
        <v>41199</v>
      </c>
      <c r="K63" s="36" t="s">
        <v>8438</v>
      </c>
      <c r="L63" s="95" t="s">
        <v>8479</v>
      </c>
      <c r="M63" s="95" t="s">
        <v>8501</v>
      </c>
      <c r="N63" s="17" t="s">
        <v>20611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2">
        <v>41207</v>
      </c>
      <c r="K64" s="36" t="s">
        <v>452</v>
      </c>
      <c r="L64" s="95" t="s">
        <v>8482</v>
      </c>
      <c r="M64" s="354" t="s">
        <v>8816</v>
      </c>
      <c r="N64" s="17" t="s">
        <v>20622</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2">
        <v>41199</v>
      </c>
      <c r="K65" s="36" t="s">
        <v>8439</v>
      </c>
      <c r="L65" s="160" t="s">
        <v>8475</v>
      </c>
      <c r="M65" s="160" t="s">
        <v>8497</v>
      </c>
      <c r="N65" s="17" t="s">
        <v>20612</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3">
        <v>41381</v>
      </c>
      <c r="K66" s="157" t="s">
        <v>15824</v>
      </c>
      <c r="L66" s="96" t="s">
        <v>11965</v>
      </c>
      <c r="M66" s="96" t="s">
        <v>17643</v>
      </c>
      <c r="N66" s="17" t="s">
        <v>20615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3">
        <v>41199</v>
      </c>
      <c r="K67" s="157" t="s">
        <v>8437</v>
      </c>
      <c r="L67" s="96" t="s">
        <v>8483</v>
      </c>
      <c r="M67" s="96" t="s">
        <v>8459</v>
      </c>
      <c r="N67" s="17" t="s">
        <v>20615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3">
        <v>41199</v>
      </c>
      <c r="K68" s="157" t="s">
        <v>8438</v>
      </c>
      <c r="L68" s="96" t="s">
        <v>8483</v>
      </c>
      <c r="M68" s="96" t="s">
        <v>8458</v>
      </c>
      <c r="N68" s="17" t="s">
        <v>20611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2">
        <v>41198</v>
      </c>
      <c r="K69" s="36" t="s">
        <v>8439</v>
      </c>
      <c r="L69" s="95" t="s">
        <v>8463</v>
      </c>
      <c r="M69" s="159" t="s">
        <v>8486</v>
      </c>
      <c r="N69" s="17" t="s">
        <v>20623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2">
        <v>41207</v>
      </c>
      <c r="K70" s="36" t="s">
        <v>452</v>
      </c>
      <c r="L70" s="95" t="s">
        <v>8435</v>
      </c>
      <c r="M70" s="160" t="s">
        <v>8817</v>
      </c>
      <c r="N70" s="17" t="s">
        <v>20611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2">
        <v>41297</v>
      </c>
      <c r="K71" s="36" t="s">
        <v>8439</v>
      </c>
      <c r="L71" s="92" t="s">
        <v>11961</v>
      </c>
      <c r="M71" s="94" t="s">
        <v>14116</v>
      </c>
      <c r="N71" s="17" t="s">
        <v>20615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3">
        <v>41284</v>
      </c>
      <c r="K72" s="157" t="s">
        <v>8439</v>
      </c>
      <c r="L72" s="355" t="s">
        <v>11964</v>
      </c>
      <c r="M72" s="360" t="s">
        <v>13584</v>
      </c>
      <c r="N72" s="17" t="s">
        <v>20624</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2">
        <v>41205</v>
      </c>
      <c r="K73" s="36" t="s">
        <v>452</v>
      </c>
      <c r="L73" s="160" t="s">
        <v>8505</v>
      </c>
      <c r="M73" s="95" t="s">
        <v>8553</v>
      </c>
      <c r="N73" s="17" t="s">
        <v>20611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2">
        <v>41206</v>
      </c>
      <c r="K74" s="36" t="s">
        <v>452</v>
      </c>
      <c r="L74" s="95" t="s">
        <v>8476</v>
      </c>
      <c r="M74" s="95" t="s">
        <v>8815</v>
      </c>
      <c r="N74" s="17" t="s">
        <v>20612</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2">
        <v>41219</v>
      </c>
      <c r="K75" s="157" t="s">
        <v>611</v>
      </c>
      <c r="L75" s="95" t="s">
        <v>8506</v>
      </c>
      <c r="M75" s="95" t="s">
        <v>8911</v>
      </c>
      <c r="N75" s="17" t="s">
        <v>20623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2">
        <v>41204</v>
      </c>
      <c r="K76" s="36" t="s">
        <v>452</v>
      </c>
      <c r="L76" s="95" t="s">
        <v>8483</v>
      </c>
      <c r="M76" s="95" t="s">
        <v>8907</v>
      </c>
      <c r="N76" s="17" t="s">
        <v>20625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2">
        <v>41352</v>
      </c>
      <c r="K77" s="36" t="s">
        <v>8439</v>
      </c>
      <c r="L77" s="95" t="s">
        <v>11963</v>
      </c>
      <c r="M77" s="95" t="s">
        <v>15705</v>
      </c>
      <c r="N77" s="17" t="s">
        <v>20619</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4">
        <v>41220</v>
      </c>
      <c r="K78" s="16" t="s">
        <v>452</v>
      </c>
      <c r="L78" s="352" t="s">
        <v>8552</v>
      </c>
      <c r="M78" s="352" t="s">
        <v>9132</v>
      </c>
      <c r="N78" s="17" t="s">
        <v>20612</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3">
        <v>41367</v>
      </c>
      <c r="K79" s="157" t="s">
        <v>15824</v>
      </c>
      <c r="L79" s="96" t="s">
        <v>11962</v>
      </c>
      <c r="M79" s="202" t="s">
        <v>20626</v>
      </c>
      <c r="N79" s="17" t="s">
        <v>20611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3">
        <v>41205</v>
      </c>
      <c r="K80" s="157" t="s">
        <v>452</v>
      </c>
      <c r="L80" s="96" t="s">
        <v>8483</v>
      </c>
      <c r="M80" s="153" t="s">
        <v>8554</v>
      </c>
      <c r="N80" s="17" t="s">
        <v>20625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3">
        <v>41367</v>
      </c>
      <c r="K81" s="157" t="s">
        <v>8438</v>
      </c>
      <c r="L81" s="96" t="s">
        <v>8555</v>
      </c>
      <c r="M81" s="96" t="s">
        <v>15875</v>
      </c>
      <c r="N81" s="17" t="s">
        <v>20620</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2" t="s">
        <v>453</v>
      </c>
      <c r="K82" s="36" t="s">
        <v>8438</v>
      </c>
      <c r="L82" s="96" t="s">
        <v>8814</v>
      </c>
      <c r="M82" s="96" t="s">
        <v>8908</v>
      </c>
      <c r="N82" s="17" t="s">
        <v>20614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3">
        <v>41282</v>
      </c>
      <c r="K83" s="157" t="s">
        <v>452</v>
      </c>
      <c r="L83" s="96" t="s">
        <v>11966</v>
      </c>
      <c r="M83" s="96" t="s">
        <v>13997</v>
      </c>
      <c r="N83" s="17" t="s">
        <v>20611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2">
        <v>41208</v>
      </c>
      <c r="K84" s="36" t="s">
        <v>452</v>
      </c>
      <c r="L84" s="95" t="s">
        <v>8476</v>
      </c>
      <c r="M84" s="95" t="s">
        <v>9133</v>
      </c>
      <c r="N84" s="17" t="s">
        <v>20612</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3">
        <v>41212</v>
      </c>
      <c r="K85" s="157" t="s">
        <v>8439</v>
      </c>
      <c r="L85" s="96" t="s">
        <v>8904</v>
      </c>
      <c r="M85" s="96" t="s">
        <v>8903</v>
      </c>
      <c r="N85" s="17" t="s">
        <v>20615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3">
        <v>41242</v>
      </c>
      <c r="K86" s="157" t="s">
        <v>452</v>
      </c>
      <c r="L86" s="96" t="s">
        <v>9442</v>
      </c>
      <c r="M86" s="352" t="s">
        <v>13484</v>
      </c>
      <c r="N86" s="17" t="s">
        <v>20611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2">
        <v>41352</v>
      </c>
      <c r="K87" s="36" t="s">
        <v>8439</v>
      </c>
      <c r="L87" s="358" t="s">
        <v>11960</v>
      </c>
      <c r="M87" s="358" t="s">
        <v>15706</v>
      </c>
      <c r="N87" s="17" t="s">
        <v>20615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2">
        <v>41285</v>
      </c>
      <c r="K88" s="36" t="s">
        <v>452</v>
      </c>
      <c r="L88" s="94" t="s">
        <v>8906</v>
      </c>
      <c r="M88" s="94" t="s">
        <v>13999</v>
      </c>
      <c r="N88" s="17" t="s">
        <v>20611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2">
        <v>41222</v>
      </c>
      <c r="K89" s="36" t="s">
        <v>8439</v>
      </c>
      <c r="L89" s="95" t="s">
        <v>8466</v>
      </c>
      <c r="M89" s="95" t="s">
        <v>9129</v>
      </c>
      <c r="N89" s="17" t="s">
        <v>20619</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2">
        <v>41283</v>
      </c>
      <c r="K90" s="36" t="s">
        <v>452</v>
      </c>
      <c r="L90" s="95" t="s">
        <v>13480</v>
      </c>
      <c r="M90" s="95" t="s">
        <v>14000</v>
      </c>
      <c r="N90" s="17" t="s">
        <v>20620</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2">
        <v>41403</v>
      </c>
      <c r="K91" s="36" t="s">
        <v>15824</v>
      </c>
      <c r="L91" s="95" t="s">
        <v>11959</v>
      </c>
      <c r="M91" s="95" t="s">
        <v>18364</v>
      </c>
      <c r="N91" s="17" t="s">
        <v>20615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2">
        <v>41304</v>
      </c>
      <c r="K92" s="36" t="s">
        <v>8437</v>
      </c>
      <c r="L92" s="95" t="s">
        <v>14525</v>
      </c>
      <c r="M92" s="95" t="s">
        <v>13033</v>
      </c>
      <c r="N92" s="17" t="s">
        <v>20615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2">
        <v>41227</v>
      </c>
      <c r="K93" s="36" t="s">
        <v>452</v>
      </c>
      <c r="L93" s="356" t="s">
        <v>9159</v>
      </c>
      <c r="M93" s="356" t="s">
        <v>11972</v>
      </c>
      <c r="N93" s="17" t="s">
        <v>20627</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2">
        <v>41242</v>
      </c>
      <c r="K94" s="36" t="s">
        <v>8439</v>
      </c>
      <c r="L94" s="95" t="s">
        <v>8909</v>
      </c>
      <c r="M94" s="354" t="s">
        <v>9446</v>
      </c>
      <c r="N94" s="17" t="s">
        <v>20619</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2">
        <v>41241</v>
      </c>
      <c r="K95" s="36" t="s">
        <v>8438</v>
      </c>
      <c r="L95" s="95" t="s">
        <v>8362</v>
      </c>
      <c r="M95" s="355"/>
      <c r="N95" s="17" t="s">
        <v>20610</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2">
        <v>41241</v>
      </c>
      <c r="K96" s="36" t="s">
        <v>8438</v>
      </c>
      <c r="L96" s="95" t="s">
        <v>8362</v>
      </c>
      <c r="M96" s="95" t="s">
        <v>9445</v>
      </c>
      <c r="N96" s="17" t="s">
        <v>20620</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3">
        <v>41261</v>
      </c>
      <c r="K97" s="157" t="s">
        <v>8438</v>
      </c>
      <c r="L97" s="96" t="s">
        <v>11969</v>
      </c>
      <c r="M97" s="96" t="s">
        <v>13035</v>
      </c>
      <c r="N97" s="17" t="s">
        <v>20615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3">
        <v>41261</v>
      </c>
      <c r="K98" s="157" t="s">
        <v>8438</v>
      </c>
      <c r="L98" s="96" t="s">
        <v>11968</v>
      </c>
      <c r="M98" s="96" t="s">
        <v>13033</v>
      </c>
      <c r="N98" s="17" t="s">
        <v>20615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3">
        <v>41261</v>
      </c>
      <c r="K99" s="157" t="s">
        <v>8438</v>
      </c>
      <c r="L99" s="96" t="s">
        <v>11967</v>
      </c>
      <c r="M99" s="96" t="s">
        <v>13033</v>
      </c>
      <c r="N99" s="17" t="s">
        <v>20615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3">
        <v>41261</v>
      </c>
      <c r="K100" s="157" t="s">
        <v>8438</v>
      </c>
      <c r="L100" s="96" t="s">
        <v>11967</v>
      </c>
      <c r="M100" s="96" t="s">
        <v>13033</v>
      </c>
      <c r="N100" s="17" t="s">
        <v>20615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3">
        <v>41264</v>
      </c>
      <c r="K101" s="157" t="s">
        <v>8438</v>
      </c>
      <c r="L101" s="96" t="s">
        <v>11967</v>
      </c>
      <c r="M101" s="96" t="s">
        <v>13033</v>
      </c>
      <c r="N101" s="17" t="s">
        <v>20615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3">
        <v>41262</v>
      </c>
      <c r="K102" s="157" t="s">
        <v>8438</v>
      </c>
      <c r="L102" s="96" t="s">
        <v>11967</v>
      </c>
      <c r="M102" s="96" t="s">
        <v>13045</v>
      </c>
      <c r="N102" s="17" t="s">
        <v>20615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3">
        <v>41270</v>
      </c>
      <c r="K103" s="157" t="s">
        <v>8439</v>
      </c>
      <c r="L103" s="96" t="s">
        <v>11967</v>
      </c>
      <c r="M103" s="96" t="s">
        <v>13033</v>
      </c>
      <c r="N103" s="17" t="s">
        <v>20615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3">
        <v>41271</v>
      </c>
      <c r="K104" s="157" t="s">
        <v>8437</v>
      </c>
      <c r="L104" s="96" t="s">
        <v>11967</v>
      </c>
      <c r="M104" s="96" t="s">
        <v>13033</v>
      </c>
      <c r="N104" s="17" t="s">
        <v>20615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3">
        <v>41264</v>
      </c>
      <c r="K105" s="157" t="s">
        <v>8437</v>
      </c>
      <c r="L105" s="96" t="s">
        <v>11967</v>
      </c>
      <c r="M105" s="96" t="s">
        <v>13033</v>
      </c>
      <c r="N105" s="17" t="s">
        <v>20615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3">
        <v>41386</v>
      </c>
      <c r="K106" s="157" t="s">
        <v>8438</v>
      </c>
      <c r="L106" s="96" t="s">
        <v>11976</v>
      </c>
      <c r="M106" s="96" t="s">
        <v>17453</v>
      </c>
      <c r="N106" s="17" t="s">
        <v>20611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2">
        <v>41276</v>
      </c>
      <c r="K107" s="36" t="s">
        <v>452</v>
      </c>
      <c r="L107" s="95" t="s">
        <v>11977</v>
      </c>
      <c r="M107" s="95" t="s">
        <v>13486</v>
      </c>
      <c r="N107" s="17" t="s">
        <v>20611</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3">
        <v>41262</v>
      </c>
      <c r="K108" s="157" t="s">
        <v>8437</v>
      </c>
      <c r="L108" s="96" t="s">
        <v>11967</v>
      </c>
      <c r="M108" s="96" t="s">
        <v>13044</v>
      </c>
      <c r="N108" s="17" t="s">
        <v>20611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3">
        <v>41311</v>
      </c>
      <c r="K109" s="157" t="s">
        <v>8437</v>
      </c>
      <c r="L109" s="96" t="s">
        <v>11975</v>
      </c>
      <c r="M109" s="96" t="s">
        <v>15117</v>
      </c>
      <c r="N109" s="17" t="s">
        <v>20619</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3">
        <v>41261</v>
      </c>
      <c r="K110" s="157" t="s">
        <v>8438</v>
      </c>
      <c r="L110" s="96" t="s">
        <v>11967</v>
      </c>
      <c r="M110" s="96" t="s">
        <v>13033</v>
      </c>
      <c r="N110" s="17" t="s">
        <v>20615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3">
        <v>41270</v>
      </c>
      <c r="K111" s="157" t="s">
        <v>8439</v>
      </c>
      <c r="L111" s="96" t="s">
        <v>11967</v>
      </c>
      <c r="M111" s="96" t="s">
        <v>13033</v>
      </c>
      <c r="N111" s="17" t="s">
        <v>20615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3">
        <v>41277</v>
      </c>
      <c r="K112" s="157" t="s">
        <v>8439</v>
      </c>
      <c r="L112" s="96" t="s">
        <v>11973</v>
      </c>
      <c r="M112" s="359" t="s">
        <v>13033</v>
      </c>
      <c r="N112" s="17" t="s">
        <v>20615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3">
        <v>41277</v>
      </c>
      <c r="K113" s="157" t="s">
        <v>8437</v>
      </c>
      <c r="L113" s="96" t="s">
        <v>11967</v>
      </c>
      <c r="M113" s="96" t="s">
        <v>13490</v>
      </c>
      <c r="N113" s="17" t="s">
        <v>20612</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3">
        <v>41264</v>
      </c>
      <c r="K114" s="157" t="s">
        <v>8439</v>
      </c>
      <c r="L114" s="99" t="s">
        <v>11967</v>
      </c>
      <c r="M114" s="99" t="s">
        <v>13033</v>
      </c>
      <c r="N114" s="17" t="s">
        <v>20615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3">
        <v>41271</v>
      </c>
      <c r="K115" s="157" t="s">
        <v>8437</v>
      </c>
      <c r="L115" s="96" t="s">
        <v>11967</v>
      </c>
      <c r="M115" s="96" t="s">
        <v>13033</v>
      </c>
      <c r="N115" s="17" t="s">
        <v>20615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3">
        <v>41282</v>
      </c>
      <c r="K116" s="157" t="s">
        <v>452</v>
      </c>
      <c r="L116" s="99" t="s">
        <v>11975</v>
      </c>
      <c r="M116" s="99" t="s">
        <v>13996</v>
      </c>
      <c r="N116" s="17" t="s">
        <v>20611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3">
        <v>41276</v>
      </c>
      <c r="K117" s="157" t="s">
        <v>611</v>
      </c>
      <c r="L117" s="96" t="s">
        <v>8476</v>
      </c>
      <c r="M117" s="96" t="s">
        <v>13487</v>
      </c>
      <c r="N117" s="17" t="s">
        <v>20613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3">
        <v>41257</v>
      </c>
      <c r="K118" s="157" t="s">
        <v>452</v>
      </c>
      <c r="L118" s="96" t="s">
        <v>9451</v>
      </c>
      <c r="M118" s="96" t="s">
        <v>12670</v>
      </c>
      <c r="N118" s="17" t="s">
        <v>20615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2">
        <v>41344</v>
      </c>
      <c r="K119" s="36" t="s">
        <v>8438</v>
      </c>
      <c r="L119" s="94" t="s">
        <v>13459</v>
      </c>
      <c r="M119" s="94" t="s">
        <v>13487</v>
      </c>
      <c r="N119" s="17" t="s">
        <v>20613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2">
        <v>41282</v>
      </c>
      <c r="K120" s="36" t="s">
        <v>8437</v>
      </c>
      <c r="L120" s="95" t="s">
        <v>13458</v>
      </c>
      <c r="M120" s="95" t="s">
        <v>13536</v>
      </c>
      <c r="N120" s="17" t="s">
        <v>22761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3">
        <v>41471</v>
      </c>
      <c r="K121" s="157" t="s">
        <v>8438</v>
      </c>
      <c r="L121" s="96" t="s">
        <v>13461</v>
      </c>
      <c r="M121" s="96" t="s">
        <v>20259</v>
      </c>
      <c r="N121" s="17" t="s">
        <v>20614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3">
        <v>41281</v>
      </c>
      <c r="K122" s="157" t="s">
        <v>8437</v>
      </c>
      <c r="L122" s="96" t="s">
        <v>13460</v>
      </c>
      <c r="M122" s="96" t="s">
        <v>13530</v>
      </c>
      <c r="N122" s="17" t="s">
        <v>22761</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2">
        <v>41276</v>
      </c>
      <c r="K123" s="157" t="s">
        <v>611</v>
      </c>
      <c r="L123" s="95" t="s">
        <v>13483</v>
      </c>
      <c r="M123" s="95" t="s">
        <v>13485</v>
      </c>
      <c r="N123" s="17" t="s">
        <v>20613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2">
        <v>41612</v>
      </c>
      <c r="K124" s="157" t="s">
        <v>8437</v>
      </c>
      <c r="L124" s="98" t="s">
        <v>20568</v>
      </c>
      <c r="M124" s="276" t="s">
        <v>22631</v>
      </c>
      <c r="N124" s="17" t="s">
        <v>20616</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3">
        <v>41284</v>
      </c>
      <c r="K125" s="157" t="s">
        <v>452</v>
      </c>
      <c r="L125" s="96" t="s">
        <v>13481</v>
      </c>
      <c r="M125" s="96" t="s">
        <v>13998</v>
      </c>
      <c r="N125" s="17" t="s">
        <v>20611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3">
        <v>41292</v>
      </c>
      <c r="K126" s="157" t="s">
        <v>452</v>
      </c>
      <c r="L126" s="96" t="s">
        <v>13482</v>
      </c>
      <c r="M126" s="96" t="s">
        <v>14012</v>
      </c>
      <c r="N126" s="17" t="s">
        <v>20613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2">
        <v>41326</v>
      </c>
      <c r="K127" s="36" t="s">
        <v>452</v>
      </c>
      <c r="L127" s="95" t="s">
        <v>8476</v>
      </c>
      <c r="M127" s="95" t="s">
        <v>15234</v>
      </c>
      <c r="N127" s="17" t="s">
        <v>20623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2">
        <v>41736</v>
      </c>
      <c r="K128" s="36" t="s">
        <v>611</v>
      </c>
      <c r="L128" s="96" t="s">
        <v>8909</v>
      </c>
      <c r="M128" s="95" t="s">
        <v>23030</v>
      </c>
      <c r="N128" s="95" t="s">
        <v>23031</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2">
        <v>41367</v>
      </c>
      <c r="K129" s="36" t="s">
        <v>8438</v>
      </c>
      <c r="L129" s="95" t="s">
        <v>13492</v>
      </c>
      <c r="M129" s="95" t="s">
        <v>15880</v>
      </c>
      <c r="N129" s="17" t="s">
        <v>20611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2">
        <v>41281</v>
      </c>
      <c r="K130" s="157" t="s">
        <v>8439</v>
      </c>
      <c r="L130" s="96" t="s">
        <v>8909</v>
      </c>
      <c r="M130" s="96" t="s">
        <v>13589</v>
      </c>
      <c r="N130" s="17" t="s">
        <v>20611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2">
        <v>41782</v>
      </c>
      <c r="K131" s="157" t="s">
        <v>22716</v>
      </c>
      <c r="L131" s="94" t="s">
        <v>20569</v>
      </c>
      <c r="M131" s="94" t="s">
        <v>23171</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2"/>
      <c r="K132" s="36" t="s">
        <v>611</v>
      </c>
      <c r="L132" s="95" t="s">
        <v>13499</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2">
        <v>41281</v>
      </c>
      <c r="K133" s="157" t="s">
        <v>611</v>
      </c>
      <c r="L133" s="95" t="s">
        <v>13528</v>
      </c>
      <c r="M133" s="95" t="s">
        <v>13529</v>
      </c>
      <c r="N133" s="15" t="s">
        <v>20613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2">
        <v>41374</v>
      </c>
      <c r="K134" s="157" t="s">
        <v>15824</v>
      </c>
      <c r="L134" s="95" t="s">
        <v>13500</v>
      </c>
      <c r="M134" s="95" t="s">
        <v>16203</v>
      </c>
      <c r="N134" s="15" t="s">
        <v>20622</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2">
        <v>41375</v>
      </c>
      <c r="K135" s="36" t="s">
        <v>8437</v>
      </c>
      <c r="L135" s="95" t="s">
        <v>13526</v>
      </c>
      <c r="M135" s="95" t="s">
        <v>16202</v>
      </c>
      <c r="N135" s="15" t="s">
        <v>20615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2">
        <v>41297</v>
      </c>
      <c r="K136" s="36" t="s">
        <v>8439</v>
      </c>
      <c r="L136" s="95" t="s">
        <v>13495</v>
      </c>
      <c r="M136" s="354" t="s">
        <v>14115</v>
      </c>
      <c r="N136" s="15" t="s">
        <v>20625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3">
        <v>41537</v>
      </c>
      <c r="K137" s="157" t="s">
        <v>8437</v>
      </c>
      <c r="L137" s="96" t="s">
        <v>13497</v>
      </c>
      <c r="M137" s="96" t="s">
        <v>20592</v>
      </c>
      <c r="N137" s="15" t="s">
        <v>20611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2"/>
      <c r="K138" s="157" t="s">
        <v>611</v>
      </c>
      <c r="L138" s="96" t="s">
        <v>13525</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2"/>
      <c r="K139" s="157" t="s">
        <v>611</v>
      </c>
      <c r="L139" s="99" t="s">
        <v>13498</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3">
        <v>41480</v>
      </c>
      <c r="K140" s="157" t="s">
        <v>8438</v>
      </c>
      <c r="L140" s="96" t="s">
        <v>13527</v>
      </c>
      <c r="M140" s="96" t="s">
        <v>20297</v>
      </c>
      <c r="N140" s="17" t="s">
        <v>20611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2">
        <v>41409</v>
      </c>
      <c r="K141" s="157" t="s">
        <v>8439</v>
      </c>
      <c r="L141" s="95" t="s">
        <v>15630</v>
      </c>
      <c r="M141" s="95" t="s">
        <v>17531</v>
      </c>
      <c r="N141" s="17" t="s">
        <v>20611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2">
        <v>41283</v>
      </c>
      <c r="K142" s="36" t="s">
        <v>8439</v>
      </c>
      <c r="L142" s="95" t="s">
        <v>13494</v>
      </c>
      <c r="M142" s="98" t="s">
        <v>13540</v>
      </c>
      <c r="N142" s="17" t="s">
        <v>20623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2">
        <v>41283</v>
      </c>
      <c r="K143" s="36" t="s">
        <v>8439</v>
      </c>
      <c r="L143" s="95" t="s">
        <v>13494</v>
      </c>
      <c r="M143" s="95" t="s">
        <v>13540</v>
      </c>
      <c r="N143" s="17" t="s">
        <v>20623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2">
        <v>41293</v>
      </c>
      <c r="K144" s="36" t="s">
        <v>8437</v>
      </c>
      <c r="L144" s="95" t="s">
        <v>13493</v>
      </c>
      <c r="M144" s="95" t="s">
        <v>14009</v>
      </c>
      <c r="N144" s="17" t="s">
        <v>20611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2">
        <v>41292</v>
      </c>
      <c r="K145" s="36" t="s">
        <v>8437</v>
      </c>
      <c r="L145" s="95" t="s">
        <v>13496</v>
      </c>
      <c r="M145" s="95" t="s">
        <v>14008</v>
      </c>
      <c r="N145" s="17" t="s">
        <v>20624</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3">
        <v>41293</v>
      </c>
      <c r="K146" s="157" t="s">
        <v>8437</v>
      </c>
      <c r="L146" s="96" t="s">
        <v>13532</v>
      </c>
      <c r="M146" s="96" t="s">
        <v>14005</v>
      </c>
      <c r="N146" s="17" t="s">
        <v>20616</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2">
        <v>41369</v>
      </c>
      <c r="K147" s="36" t="s">
        <v>8439</v>
      </c>
      <c r="L147" s="95" t="s">
        <v>8484</v>
      </c>
      <c r="M147" s="95" t="s">
        <v>15879</v>
      </c>
      <c r="N147" s="17" t="s">
        <v>22774</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3">
        <v>41570</v>
      </c>
      <c r="K148" s="157" t="s">
        <v>8437</v>
      </c>
      <c r="L148" s="96" t="s">
        <v>20676</v>
      </c>
      <c r="M148" s="377" t="s">
        <v>20681</v>
      </c>
      <c r="N148" s="17" t="s">
        <v>20611</v>
      </c>
      <c r="O148" s="15" t="s">
        <v>22775</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2">
        <v>41292</v>
      </c>
      <c r="K149" s="36" t="s">
        <v>8437</v>
      </c>
      <c r="L149" s="95" t="s">
        <v>13539</v>
      </c>
      <c r="M149" s="159" t="s">
        <v>14006</v>
      </c>
      <c r="N149" s="17" t="s">
        <v>20624</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2">
        <v>41298</v>
      </c>
      <c r="K150" s="36" t="s">
        <v>8439</v>
      </c>
      <c r="L150" s="95" t="s">
        <v>13538</v>
      </c>
      <c r="M150" s="95" t="s">
        <v>14476</v>
      </c>
      <c r="N150" s="17" t="s">
        <v>20611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2">
        <v>41296</v>
      </c>
      <c r="K151" s="36" t="s">
        <v>452</v>
      </c>
      <c r="L151" s="95" t="s">
        <v>13533</v>
      </c>
      <c r="M151" s="95" t="s">
        <v>14090</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2">
        <v>41339</v>
      </c>
      <c r="K152" s="36" t="s">
        <v>8438</v>
      </c>
      <c r="L152" s="95" t="s">
        <v>11967</v>
      </c>
      <c r="M152" s="95" t="s">
        <v>15483</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2">
        <v>41464</v>
      </c>
      <c r="K153" s="157" t="s">
        <v>8438</v>
      </c>
      <c r="L153" s="95" t="s">
        <v>13521</v>
      </c>
      <c r="M153" s="95" t="s">
        <v>20185</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3">
        <v>41465</v>
      </c>
      <c r="K154" s="157" t="s">
        <v>8438</v>
      </c>
      <c r="L154" s="96" t="s">
        <v>13585</v>
      </c>
      <c r="M154" s="96" t="s">
        <v>20191</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3">
        <v>41292</v>
      </c>
      <c r="K155" s="157" t="s">
        <v>8439</v>
      </c>
      <c r="L155" s="96" t="s">
        <v>13592</v>
      </c>
      <c r="M155" s="96" t="s">
        <v>14089</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2">
        <v>41311</v>
      </c>
      <c r="K156" s="36" t="s">
        <v>8437</v>
      </c>
      <c r="L156" s="185" t="s">
        <v>13591</v>
      </c>
      <c r="M156" s="95" t="s">
        <v>15118</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2">
        <v>41298</v>
      </c>
      <c r="K157" s="36" t="s">
        <v>8437</v>
      </c>
      <c r="L157" s="96" t="s">
        <v>13596</v>
      </c>
      <c r="M157" s="96" t="s">
        <v>14491</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2">
        <v>41375</v>
      </c>
      <c r="K158" s="36" t="s">
        <v>15824</v>
      </c>
      <c r="L158" s="95" t="s">
        <v>13594</v>
      </c>
      <c r="M158" s="95" t="s">
        <v>16204</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3">
        <v>41309</v>
      </c>
      <c r="K159" s="157" t="s">
        <v>8439</v>
      </c>
      <c r="L159" s="96" t="s">
        <v>13593</v>
      </c>
      <c r="M159" s="96" t="s">
        <v>14767</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2">
        <v>41528</v>
      </c>
      <c r="K160" s="157" t="s">
        <v>8439</v>
      </c>
      <c r="L160" s="95" t="s">
        <v>15485</v>
      </c>
      <c r="M160" s="445" t="s">
        <v>20574</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2">
        <v>41409</v>
      </c>
      <c r="K161" s="36" t="s">
        <v>8438</v>
      </c>
      <c r="L161" s="95" t="s">
        <v>13598</v>
      </c>
      <c r="M161" s="95" t="s">
        <v>14012</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2">
        <v>41415</v>
      </c>
      <c r="K162" s="36" t="s">
        <v>8437</v>
      </c>
      <c r="L162" s="95" t="s">
        <v>13595</v>
      </c>
      <c r="M162" s="95" t="s">
        <v>19145</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3">
        <v>41353</v>
      </c>
      <c r="K163" s="157" t="s">
        <v>8438</v>
      </c>
      <c r="L163" s="96" t="s">
        <v>13599</v>
      </c>
      <c r="M163" s="96" t="s">
        <v>15710</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2">
        <v>41366</v>
      </c>
      <c r="K164" s="36" t="s">
        <v>15824</v>
      </c>
      <c r="L164" s="95" t="s">
        <v>13597</v>
      </c>
      <c r="M164" s="95" t="s">
        <v>15870</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3">
        <v>41288</v>
      </c>
      <c r="K165" s="157" t="s">
        <v>611</v>
      </c>
      <c r="L165" s="96" t="s">
        <v>13590</v>
      </c>
      <c r="M165" s="96" t="s">
        <v>13487</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2">
        <v>41470</v>
      </c>
      <c r="K166" s="36" t="s">
        <v>8437</v>
      </c>
      <c r="L166" s="354" t="s">
        <v>14003</v>
      </c>
      <c r="M166" s="95" t="s">
        <v>14012</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2">
        <v>41822</v>
      </c>
      <c r="K167" s="36" t="s">
        <v>8439</v>
      </c>
      <c r="L167" s="95" t="s">
        <v>14002</v>
      </c>
      <c r="M167" s="348" t="s">
        <v>23273</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2">
        <v>41311</v>
      </c>
      <c r="K168" s="36" t="s">
        <v>8437</v>
      </c>
      <c r="L168" s="95" t="s">
        <v>14001</v>
      </c>
      <c r="M168" s="95" t="s">
        <v>15119</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2">
        <v>41292</v>
      </c>
      <c r="K169" s="157" t="s">
        <v>611</v>
      </c>
      <c r="L169" s="95" t="s">
        <v>14010</v>
      </c>
      <c r="M169" s="159" t="s">
        <v>13487</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3">
        <v>41309</v>
      </c>
      <c r="K170" s="157" t="s">
        <v>8439</v>
      </c>
      <c r="L170" s="96" t="s">
        <v>13590</v>
      </c>
      <c r="M170" s="96" t="s">
        <v>14766</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3">
        <v>41305</v>
      </c>
      <c r="K171" s="157" t="s">
        <v>8437</v>
      </c>
      <c r="L171" s="96" t="s">
        <v>14490</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2">
        <v>41386</v>
      </c>
      <c r="K172" s="36" t="s">
        <v>8438</v>
      </c>
      <c r="L172" s="96" t="s">
        <v>8909</v>
      </c>
      <c r="M172" s="95" t="s">
        <v>17531</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2">
        <v>41291</v>
      </c>
      <c r="K173" s="36" t="s">
        <v>8438</v>
      </c>
      <c r="L173" s="95" t="s">
        <v>13995</v>
      </c>
      <c r="M173" s="95" t="s">
        <v>17817</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2">
        <v>41380</v>
      </c>
      <c r="K174" s="36" t="s">
        <v>15824</v>
      </c>
      <c r="L174" s="95" t="s">
        <v>14014</v>
      </c>
      <c r="M174" s="95" t="s">
        <v>15828</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2">
        <v>41471</v>
      </c>
      <c r="K175" s="157" t="s">
        <v>8438</v>
      </c>
      <c r="L175" s="95" t="s">
        <v>8909</v>
      </c>
      <c r="M175" s="95" t="s">
        <v>20255</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3">
        <v>41313</v>
      </c>
      <c r="K176" s="157" t="s">
        <v>8437</v>
      </c>
      <c r="L176" s="354" t="s">
        <v>14011</v>
      </c>
      <c r="M176" s="96" t="s">
        <v>15189</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2">
        <v>41352</v>
      </c>
      <c r="K177" s="36" t="s">
        <v>8437</v>
      </c>
      <c r="L177" s="98" t="s">
        <v>14017</v>
      </c>
      <c r="M177" s="98" t="s">
        <v>15701</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2">
        <v>41309</v>
      </c>
      <c r="K178" s="36" t="s">
        <v>8439</v>
      </c>
      <c r="L178" s="95" t="s">
        <v>14013</v>
      </c>
      <c r="M178" s="95" t="s">
        <v>14768</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2">
        <v>41332</v>
      </c>
      <c r="K179" s="36" t="s">
        <v>8437</v>
      </c>
      <c r="L179" s="95" t="s">
        <v>14015</v>
      </c>
      <c r="M179" s="95" t="s">
        <v>15290</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2">
        <v>41304</v>
      </c>
      <c r="K180" s="36" t="s">
        <v>611</v>
      </c>
      <c r="L180" s="95" t="s">
        <v>14016</v>
      </c>
      <c r="M180" s="95" t="s">
        <v>14088</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3">
        <v>41346</v>
      </c>
      <c r="K181" s="157" t="s">
        <v>8438</v>
      </c>
      <c r="L181" s="96" t="s">
        <v>15566</v>
      </c>
      <c r="M181" s="96" t="s">
        <v>15624</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2">
        <v>41309</v>
      </c>
      <c r="K182" s="36" t="s">
        <v>8439</v>
      </c>
      <c r="L182" s="95" t="s">
        <v>14524</v>
      </c>
      <c r="M182" s="95" t="s">
        <v>14765</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3">
        <v>41304</v>
      </c>
      <c r="K183" s="157" t="s">
        <v>8437</v>
      </c>
      <c r="L183" s="96" t="s">
        <v>14492</v>
      </c>
      <c r="M183" s="96" t="s">
        <v>14566</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2">
        <v>41320</v>
      </c>
      <c r="K184" s="36" t="s">
        <v>8439</v>
      </c>
      <c r="L184" s="95" t="s">
        <v>15120</v>
      </c>
      <c r="M184" s="95" t="s">
        <v>15206</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2">
        <v>41312</v>
      </c>
      <c r="K185" s="36" t="s">
        <v>8437</v>
      </c>
      <c r="L185" s="95" t="s">
        <v>15122</v>
      </c>
      <c r="M185" s="95" t="s">
        <v>15123</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2">
        <v>41313</v>
      </c>
      <c r="K186" s="36" t="s">
        <v>8439</v>
      </c>
      <c r="L186" s="95" t="s">
        <v>14771</v>
      </c>
      <c r="M186" s="95" t="s">
        <v>15190</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3">
        <v>41430</v>
      </c>
      <c r="K187" s="157" t="s">
        <v>8439</v>
      </c>
      <c r="L187" s="96" t="s">
        <v>15192</v>
      </c>
      <c r="M187" s="96" t="s">
        <v>19361</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2">
        <v>41494</v>
      </c>
      <c r="K188" s="157" t="s">
        <v>8437</v>
      </c>
      <c r="L188" s="95" t="s">
        <v>15224</v>
      </c>
      <c r="M188" s="95" t="s">
        <v>20504</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2">
        <v>41324</v>
      </c>
      <c r="K189" s="36" t="s">
        <v>8437</v>
      </c>
      <c r="L189" s="95" t="s">
        <v>15227</v>
      </c>
      <c r="M189" s="95" t="s">
        <v>15230</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2">
        <v>41324</v>
      </c>
      <c r="K190" s="36" t="s">
        <v>8437</v>
      </c>
      <c r="L190" s="95" t="s">
        <v>15227</v>
      </c>
      <c r="M190" s="95" t="s">
        <v>15229</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3">
        <v>41324</v>
      </c>
      <c r="K191" s="36" t="s">
        <v>8437</v>
      </c>
      <c r="L191" s="95" t="s">
        <v>15227</v>
      </c>
      <c r="M191" s="96" t="s">
        <v>15231</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2">
        <v>41324</v>
      </c>
      <c r="K192" s="36" t="s">
        <v>8437</v>
      </c>
      <c r="L192" s="95" t="s">
        <v>15235</v>
      </c>
      <c r="M192" s="95" t="s">
        <v>15236</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2">
        <v>41380</v>
      </c>
      <c r="K193" s="36" t="s">
        <v>8437</v>
      </c>
      <c r="L193" s="95" t="s">
        <v>15225</v>
      </c>
      <c r="M193" s="95" t="s">
        <v>16207</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2">
        <v>41324</v>
      </c>
      <c r="K194" s="36" t="s">
        <v>8437</v>
      </c>
      <c r="L194" s="95" t="s">
        <v>15227</v>
      </c>
      <c r="M194" s="95" t="s">
        <v>15228</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2">
        <v>41324</v>
      </c>
      <c r="K195" s="36" t="s">
        <v>8437</v>
      </c>
      <c r="L195" s="95" t="s">
        <v>15227</v>
      </c>
      <c r="M195" s="95" t="s">
        <v>15237</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3">
        <v>41346</v>
      </c>
      <c r="K196" s="157" t="s">
        <v>8438</v>
      </c>
      <c r="L196" s="96" t="s">
        <v>15226</v>
      </c>
      <c r="M196" s="96" t="s">
        <v>15571</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2">
        <v>41339</v>
      </c>
      <c r="K197" s="36" t="s">
        <v>8438</v>
      </c>
      <c r="L197" s="13" t="s">
        <v>15404</v>
      </c>
      <c r="M197" s="95" t="s">
        <v>15481</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2">
        <v>41334</v>
      </c>
      <c r="K198" s="157" t="s">
        <v>611</v>
      </c>
      <c r="L198" s="95" t="s">
        <v>15227</v>
      </c>
      <c r="M198" s="95" t="s">
        <v>13487</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3">
        <v>41338</v>
      </c>
      <c r="K199" s="157" t="s">
        <v>8437</v>
      </c>
      <c r="L199" s="13" t="s">
        <v>15406</v>
      </c>
      <c r="M199" s="96" t="s">
        <v>14641</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2">
        <v>41339</v>
      </c>
      <c r="K200" s="36" t="s">
        <v>8439</v>
      </c>
      <c r="L200" s="13" t="s">
        <v>15407</v>
      </c>
      <c r="M200" s="94" t="s">
        <v>15480</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2">
        <v>41340</v>
      </c>
      <c r="K201" s="36" t="s">
        <v>8439</v>
      </c>
      <c r="L201" s="13" t="s">
        <v>15408</v>
      </c>
      <c r="M201" s="95" t="s">
        <v>15486</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2">
        <v>41367</v>
      </c>
      <c r="K202" s="36" t="s">
        <v>8437</v>
      </c>
      <c r="L202" s="95" t="s">
        <v>15227</v>
      </c>
      <c r="M202" s="159" t="s">
        <v>15956</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2">
        <v>41345</v>
      </c>
      <c r="K203" s="36" t="s">
        <v>8438</v>
      </c>
      <c r="L203" s="13" t="s">
        <v>15409</v>
      </c>
      <c r="M203" s="96" t="s">
        <v>15568</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2">
        <v>41346</v>
      </c>
      <c r="K204" s="36" t="s">
        <v>8439</v>
      </c>
      <c r="L204" s="95" t="s">
        <v>15565</v>
      </c>
      <c r="M204" s="95" t="s">
        <v>15625</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2">
        <v>41467</v>
      </c>
      <c r="K205" s="157" t="s">
        <v>15824</v>
      </c>
      <c r="L205" s="194" t="s">
        <v>15410</v>
      </c>
      <c r="M205" s="95" t="s">
        <v>20254</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3">
        <v>41339</v>
      </c>
      <c r="K206" s="157" t="s">
        <v>8437</v>
      </c>
      <c r="L206" s="13" t="s">
        <v>15411</v>
      </c>
      <c r="M206" s="96" t="s">
        <v>15482</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3">
        <v>41344</v>
      </c>
      <c r="K207" s="157" t="s">
        <v>8439</v>
      </c>
      <c r="L207" s="27" t="s">
        <v>15413</v>
      </c>
      <c r="M207" s="96" t="s">
        <v>15567</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2">
        <v>41339</v>
      </c>
      <c r="K208" s="36" t="s">
        <v>8439</v>
      </c>
      <c r="L208" s="13" t="s">
        <v>15414</v>
      </c>
      <c r="M208" s="95" t="s">
        <v>15477</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2">
        <v>41339</v>
      </c>
      <c r="K209" s="36" t="s">
        <v>8439</v>
      </c>
      <c r="L209" s="13" t="s">
        <v>15415</v>
      </c>
      <c r="M209" s="95" t="s">
        <v>15478</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2">
        <v>41348</v>
      </c>
      <c r="K210" s="157" t="s">
        <v>8439</v>
      </c>
      <c r="L210" s="96" t="s">
        <v>8909</v>
      </c>
      <c r="M210" s="96" t="s">
        <v>15637</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2">
        <v>41415</v>
      </c>
      <c r="K211" s="157" t="s">
        <v>8439</v>
      </c>
      <c r="L211" s="13" t="s">
        <v>15559</v>
      </c>
      <c r="M211" s="95" t="s">
        <v>19149</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3">
        <v>41409</v>
      </c>
      <c r="K212" s="157" t="s">
        <v>8438</v>
      </c>
      <c r="L212" s="13" t="s">
        <v>15560</v>
      </c>
      <c r="M212" s="96" t="s">
        <v>18494</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3">
        <v>41409</v>
      </c>
      <c r="K213" s="157" t="s">
        <v>8438</v>
      </c>
      <c r="L213" s="13" t="s">
        <v>15561</v>
      </c>
      <c r="M213" s="96" t="s">
        <v>18490</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3">
        <v>41344</v>
      </c>
      <c r="K214" s="157" t="s">
        <v>611</v>
      </c>
      <c r="L214" s="96" t="s">
        <v>15562</v>
      </c>
      <c r="M214" s="96" t="s">
        <v>14012</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3">
        <v>41353</v>
      </c>
      <c r="K215" s="157" t="s">
        <v>8438</v>
      </c>
      <c r="L215" s="96" t="s">
        <v>15569</v>
      </c>
      <c r="M215" s="96" t="s">
        <v>15709</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2">
        <v>41344</v>
      </c>
      <c r="K216" s="157" t="s">
        <v>611</v>
      </c>
      <c r="L216" s="95" t="s">
        <v>15227</v>
      </c>
      <c r="M216" s="95" t="s">
        <v>14012</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3">
        <v>41464</v>
      </c>
      <c r="K217" s="157" t="s">
        <v>8438</v>
      </c>
      <c r="L217" s="96" t="s">
        <v>15634</v>
      </c>
      <c r="M217" s="96" t="s">
        <v>20189</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2">
        <v>41382</v>
      </c>
      <c r="K218" s="36" t="s">
        <v>8437</v>
      </c>
      <c r="L218" s="95" t="s">
        <v>15633</v>
      </c>
      <c r="M218" s="95" t="s">
        <v>17593</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2">
        <v>41446</v>
      </c>
      <c r="K219" s="157" t="s">
        <v>8437</v>
      </c>
      <c r="L219" s="95" t="s">
        <v>15632</v>
      </c>
      <c r="M219" s="354" t="s">
        <v>19706</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3">
        <v>41358</v>
      </c>
      <c r="K220" s="157" t="s">
        <v>8438</v>
      </c>
      <c r="L220" s="96" t="s">
        <v>15631</v>
      </c>
      <c r="M220" s="96" t="s">
        <v>15778</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2">
        <v>41550</v>
      </c>
      <c r="K221" s="157" t="s">
        <v>8439</v>
      </c>
      <c r="L221" s="95" t="s">
        <v>15629</v>
      </c>
      <c r="M221" s="91" t="s">
        <v>20634</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2">
        <v>41337</v>
      </c>
      <c r="K222" s="157" t="s">
        <v>611</v>
      </c>
      <c r="L222" s="13" t="s">
        <v>15405</v>
      </c>
      <c r="M222" s="95" t="s">
        <v>13487</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2">
        <v>41369</v>
      </c>
      <c r="K223" s="36" t="s">
        <v>8439</v>
      </c>
      <c r="L223" s="13" t="s">
        <v>15412</v>
      </c>
      <c r="M223" s="355"/>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2">
        <v>41485</v>
      </c>
      <c r="K224" s="36" t="s">
        <v>8438</v>
      </c>
      <c r="L224" s="95" t="s">
        <v>20317</v>
      </c>
      <c r="M224" s="95" t="s">
        <v>20326</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3">
        <v>41332</v>
      </c>
      <c r="K225" s="157" t="s">
        <v>8437</v>
      </c>
      <c r="L225" s="357" t="s">
        <v>8476</v>
      </c>
      <c r="M225" s="357" t="s">
        <v>15471</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3">
        <v>41333</v>
      </c>
      <c r="K226" s="157" t="s">
        <v>8439</v>
      </c>
      <c r="L226" s="96" t="s">
        <v>15227</v>
      </c>
      <c r="M226" s="95" t="s">
        <v>15295</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3">
        <v>41333</v>
      </c>
      <c r="K227" s="157" t="s">
        <v>8439</v>
      </c>
      <c r="L227" s="96" t="s">
        <v>15227</v>
      </c>
      <c r="M227" s="96" t="s">
        <v>15296</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3">
        <v>41333</v>
      </c>
      <c r="K228" s="157" t="s">
        <v>8439</v>
      </c>
      <c r="L228" s="96" t="s">
        <v>15227</v>
      </c>
      <c r="M228" s="348" t="s">
        <v>15400</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2">
        <v>41333</v>
      </c>
      <c r="K229" s="36" t="s">
        <v>8439</v>
      </c>
      <c r="L229" s="95" t="s">
        <v>15227</v>
      </c>
      <c r="M229" s="95" t="s">
        <v>15401</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2">
        <v>41333</v>
      </c>
      <c r="K230" s="36" t="s">
        <v>8439</v>
      </c>
      <c r="L230" s="95" t="s">
        <v>15227</v>
      </c>
      <c r="M230" s="95" t="s">
        <v>15403</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2">
        <v>41333</v>
      </c>
      <c r="K231" s="36" t="s">
        <v>8439</v>
      </c>
      <c r="L231" s="95" t="s">
        <v>8476</v>
      </c>
      <c r="M231" s="95" t="s">
        <v>15403</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3">
        <v>41415</v>
      </c>
      <c r="K232" s="157" t="s">
        <v>8439</v>
      </c>
      <c r="L232" s="355" t="s">
        <v>15402</v>
      </c>
      <c r="M232" s="355" t="s">
        <v>19143</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3">
        <v>41335</v>
      </c>
      <c r="K233" s="157" t="s">
        <v>15824</v>
      </c>
      <c r="L233" s="96" t="s">
        <v>15825</v>
      </c>
      <c r="M233" s="96" t="s">
        <v>15868</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2">
        <v>41348</v>
      </c>
      <c r="K234" s="36" t="s">
        <v>8438</v>
      </c>
      <c r="L234" s="95" t="s">
        <v>15484</v>
      </c>
      <c r="M234" s="95" t="s">
        <v>15636</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3">
        <v>41347</v>
      </c>
      <c r="K235" s="157" t="s">
        <v>8439</v>
      </c>
      <c r="L235" s="96" t="s">
        <v>15564</v>
      </c>
      <c r="M235" s="96" t="s">
        <v>15627</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2">
        <v>41353</v>
      </c>
      <c r="K236" s="36" t="s">
        <v>8438</v>
      </c>
      <c r="L236" s="95" t="s">
        <v>15635</v>
      </c>
      <c r="M236" s="95" t="s">
        <v>15711</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3">
        <v>41353</v>
      </c>
      <c r="K237" s="157" t="s">
        <v>8438</v>
      </c>
      <c r="L237" s="96" t="s">
        <v>15635</v>
      </c>
      <c r="M237" s="96" t="s">
        <v>15713</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3">
        <v>41352</v>
      </c>
      <c r="K238" s="157" t="s">
        <v>8439</v>
      </c>
      <c r="L238" s="96" t="s">
        <v>15628</v>
      </c>
      <c r="M238" s="96" t="s">
        <v>15638</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3">
        <v>41367</v>
      </c>
      <c r="K239" s="157" t="s">
        <v>8438</v>
      </c>
      <c r="L239" s="96" t="s">
        <v>15704</v>
      </c>
      <c r="M239" s="96" t="s">
        <v>15878</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2">
        <v>41477</v>
      </c>
      <c r="K240" s="36" t="s">
        <v>8439</v>
      </c>
      <c r="L240" s="95" t="s">
        <v>20261</v>
      </c>
      <c r="M240" s="95" t="s">
        <v>20287</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2">
        <v>41354</v>
      </c>
      <c r="K241" s="36" t="s">
        <v>8437</v>
      </c>
      <c r="L241" s="95" t="s">
        <v>15717</v>
      </c>
      <c r="M241" s="95" t="s">
        <v>15718</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2">
        <v>41358</v>
      </c>
      <c r="K242" s="36" t="s">
        <v>8439</v>
      </c>
      <c r="L242" s="95" t="s">
        <v>15712</v>
      </c>
      <c r="M242" s="95" t="s">
        <v>15716</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3">
        <v>41382</v>
      </c>
      <c r="K243" s="157" t="s">
        <v>8437</v>
      </c>
      <c r="L243" s="96" t="s">
        <v>15715</v>
      </c>
      <c r="M243" s="96" t="s">
        <v>17592</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3">
        <v>41347</v>
      </c>
      <c r="K244" s="157" t="s">
        <v>8439</v>
      </c>
      <c r="L244" s="96" t="s">
        <v>15563</v>
      </c>
      <c r="M244" s="96" t="s">
        <v>15626</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2">
        <v>41409</v>
      </c>
      <c r="K245" s="157" t="s">
        <v>8437</v>
      </c>
      <c r="L245" s="95" t="s">
        <v>15719</v>
      </c>
      <c r="M245" s="95" t="s">
        <v>19139</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2">
        <v>41309</v>
      </c>
      <c r="K246" s="157" t="s">
        <v>8439</v>
      </c>
      <c r="L246" s="95" t="s">
        <v>15779</v>
      </c>
      <c r="M246" s="91" t="s">
        <v>20179</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2">
        <v>41494</v>
      </c>
      <c r="K247" s="157" t="s">
        <v>8437</v>
      </c>
      <c r="L247" s="95" t="s">
        <v>15978</v>
      </c>
      <c r="M247" s="95" t="s">
        <v>20264</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2">
        <v>41375</v>
      </c>
      <c r="K248" s="36" t="s">
        <v>8438</v>
      </c>
      <c r="L248" s="95" t="s">
        <v>15979</v>
      </c>
      <c r="M248" s="95" t="s">
        <v>16200</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2">
        <v>41415</v>
      </c>
      <c r="K249" s="157" t="s">
        <v>8439</v>
      </c>
      <c r="L249" s="13" t="s">
        <v>15980</v>
      </c>
      <c r="M249" s="95" t="s">
        <v>19140</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3">
        <v>41418</v>
      </c>
      <c r="K250" s="157" t="s">
        <v>15824</v>
      </c>
      <c r="L250" s="96" t="s">
        <v>15981</v>
      </c>
      <c r="M250" s="99" t="s">
        <v>19152</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3">
        <v>41397</v>
      </c>
      <c r="K251" s="157" t="s">
        <v>611</v>
      </c>
      <c r="L251" s="96" t="s">
        <v>8909</v>
      </c>
      <c r="M251" s="96" t="s">
        <v>13485</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2">
        <v>41415</v>
      </c>
      <c r="K252" s="36" t="s">
        <v>8438</v>
      </c>
      <c r="L252" s="96" t="s">
        <v>8909</v>
      </c>
      <c r="M252" s="95" t="s">
        <v>19142</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3">
        <v>41416</v>
      </c>
      <c r="K253" s="157" t="s">
        <v>8437</v>
      </c>
      <c r="L253" s="96" t="s">
        <v>16973</v>
      </c>
      <c r="M253" s="352" t="s">
        <v>19150</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2">
        <v>41552</v>
      </c>
      <c r="K254" s="157" t="s">
        <v>8439</v>
      </c>
      <c r="L254" s="13" t="s">
        <v>15983</v>
      </c>
      <c r="M254" s="95" t="s">
        <v>20757</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2">
        <v>41408</v>
      </c>
      <c r="K255" s="157" t="s">
        <v>8438</v>
      </c>
      <c r="L255" s="13" t="s">
        <v>15984</v>
      </c>
      <c r="M255" s="95" t="s">
        <v>18488</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2">
        <v>41415</v>
      </c>
      <c r="K256" s="157" t="s">
        <v>8439</v>
      </c>
      <c r="L256" s="44" t="s">
        <v>15985</v>
      </c>
      <c r="M256" s="95" t="s">
        <v>19148</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3">
        <v>41421</v>
      </c>
      <c r="K257" s="157" t="s">
        <v>611</v>
      </c>
      <c r="L257" s="96" t="s">
        <v>15987</v>
      </c>
      <c r="M257" s="96" t="s">
        <v>14012</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3">
        <v>41408</v>
      </c>
      <c r="K258" s="157" t="s">
        <v>8437</v>
      </c>
      <c r="L258" s="13" t="s">
        <v>15988</v>
      </c>
      <c r="M258" s="96" t="s">
        <v>18493</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3">
        <v>41376</v>
      </c>
      <c r="K259" s="157" t="s">
        <v>8438</v>
      </c>
      <c r="L259" s="13" t="s">
        <v>15989</v>
      </c>
      <c r="M259" s="202" t="s">
        <v>16206</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2">
        <v>41409</v>
      </c>
      <c r="K260" s="157" t="s">
        <v>8439</v>
      </c>
      <c r="L260" s="13" t="s">
        <v>15990</v>
      </c>
      <c r="M260" s="95" t="s">
        <v>18495</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2"/>
      <c r="K261" s="157" t="s">
        <v>611</v>
      </c>
      <c r="L261" s="95" t="s">
        <v>15991</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3">
        <v>41416</v>
      </c>
      <c r="K262" s="36" t="s">
        <v>8438</v>
      </c>
      <c r="L262" s="13" t="s">
        <v>15992</v>
      </c>
      <c r="M262" s="96" t="s">
        <v>19152</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3">
        <v>41389</v>
      </c>
      <c r="K263" s="157" t="s">
        <v>8437</v>
      </c>
      <c r="L263" s="13" t="s">
        <v>15993</v>
      </c>
      <c r="M263" s="96" t="s">
        <v>17538</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2">
        <v>41388</v>
      </c>
      <c r="K264" s="36" t="s">
        <v>15824</v>
      </c>
      <c r="L264" s="13" t="s">
        <v>15994</v>
      </c>
      <c r="M264" s="95" t="s">
        <v>17532</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2">
        <v>41388</v>
      </c>
      <c r="K265" s="36" t="s">
        <v>8439</v>
      </c>
      <c r="L265" s="96" t="s">
        <v>8909</v>
      </c>
      <c r="M265" s="354" t="s">
        <v>17461</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2">
        <v>41375</v>
      </c>
      <c r="K266" s="36" t="s">
        <v>8438</v>
      </c>
      <c r="L266" s="95" t="s">
        <v>15982</v>
      </c>
      <c r="M266" s="91" t="s">
        <v>16201</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2">
        <v>41367</v>
      </c>
      <c r="K267" s="36" t="s">
        <v>8437</v>
      </c>
      <c r="L267" s="95" t="s">
        <v>15227</v>
      </c>
      <c r="M267" s="95" t="s">
        <v>15955</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2">
        <v>41366</v>
      </c>
      <c r="K268" s="36" t="s">
        <v>8437</v>
      </c>
      <c r="L268" s="95" t="s">
        <v>15227</v>
      </c>
      <c r="M268" s="95" t="s">
        <v>15829</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2">
        <v>41367</v>
      </c>
      <c r="K269" s="36" t="s">
        <v>8437</v>
      </c>
      <c r="L269" s="95" t="s">
        <v>15954</v>
      </c>
      <c r="M269" s="95" t="s">
        <v>15879</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2">
        <v>41366</v>
      </c>
      <c r="K270" s="36" t="s">
        <v>8437</v>
      </c>
      <c r="L270" s="95" t="s">
        <v>15227</v>
      </c>
      <c r="M270" s="95" t="s">
        <v>23214</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2">
        <v>41368</v>
      </c>
      <c r="K271" s="36" t="s">
        <v>8437</v>
      </c>
      <c r="L271" s="95" t="s">
        <v>15951</v>
      </c>
      <c r="M271" s="95" t="s">
        <v>15295</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2">
        <v>41368</v>
      </c>
      <c r="K272" s="36" t="s">
        <v>8437</v>
      </c>
      <c r="L272" s="95" t="s">
        <v>15227</v>
      </c>
      <c r="M272" s="95" t="s">
        <v>15952</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2">
        <v>41367</v>
      </c>
      <c r="K273" s="36" t="s">
        <v>8437</v>
      </c>
      <c r="L273" s="95" t="s">
        <v>15227</v>
      </c>
      <c r="M273" s="95" t="s">
        <v>15879</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2">
        <v>41366</v>
      </c>
      <c r="K274" s="36" t="s">
        <v>8437</v>
      </c>
      <c r="L274" s="95" t="s">
        <v>15227</v>
      </c>
      <c r="M274" s="354" t="s">
        <v>15830</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2">
        <v>41368</v>
      </c>
      <c r="K275" s="36" t="s">
        <v>8437</v>
      </c>
      <c r="L275" s="95" t="s">
        <v>15227</v>
      </c>
      <c r="M275" s="95" t="s">
        <v>15953</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2">
        <v>41366</v>
      </c>
      <c r="K276" s="36" t="s">
        <v>8437</v>
      </c>
      <c r="L276" s="95" t="s">
        <v>15227</v>
      </c>
      <c r="M276" s="95" t="s">
        <v>15831</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2">
        <v>41367</v>
      </c>
      <c r="K277" s="36" t="s">
        <v>8437</v>
      </c>
      <c r="L277" s="95" t="s">
        <v>15954</v>
      </c>
      <c r="M277" s="95" t="s">
        <v>15879</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2">
        <v>41367</v>
      </c>
      <c r="K278" s="36" t="s">
        <v>8439</v>
      </c>
      <c r="L278" s="95" t="s">
        <v>15227</v>
      </c>
      <c r="M278" s="159" t="s">
        <v>15877</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2">
        <v>41367</v>
      </c>
      <c r="K279" s="36" t="s">
        <v>8439</v>
      </c>
      <c r="L279" s="95" t="s">
        <v>8476</v>
      </c>
      <c r="M279" s="95" t="s">
        <v>15872</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2">
        <v>41366</v>
      </c>
      <c r="K280" s="36" t="s">
        <v>8437</v>
      </c>
      <c r="L280" s="95" t="s">
        <v>15227</v>
      </c>
      <c r="M280" s="95" t="s">
        <v>15879</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2">
        <v>41369</v>
      </c>
      <c r="K281" s="36" t="s">
        <v>8437</v>
      </c>
      <c r="L281" s="96" t="s">
        <v>8909</v>
      </c>
      <c r="M281" s="95" t="s">
        <v>17710</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2">
        <v>41369</v>
      </c>
      <c r="K282" s="36" t="s">
        <v>8437</v>
      </c>
      <c r="L282" s="95" t="s">
        <v>15227</v>
      </c>
      <c r="M282" s="159" t="s">
        <v>15952</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3">
        <v>41380</v>
      </c>
      <c r="K283" s="157" t="s">
        <v>15824</v>
      </c>
      <c r="L283" s="96" t="s">
        <v>15977</v>
      </c>
      <c r="M283" s="96" t="s">
        <v>16971</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2">
        <v>41374</v>
      </c>
      <c r="K284" s="36" t="s">
        <v>15824</v>
      </c>
      <c r="L284" s="94" t="s">
        <v>15227</v>
      </c>
      <c r="M284" s="94" t="s">
        <v>15995</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2">
        <v>41380</v>
      </c>
      <c r="K285" s="36" t="s">
        <v>8439</v>
      </c>
      <c r="L285" s="95" t="s">
        <v>14015</v>
      </c>
      <c r="M285" s="95" t="s">
        <v>16969</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2">
        <v>41380</v>
      </c>
      <c r="K286" s="36" t="s">
        <v>8438</v>
      </c>
      <c r="L286" s="95" t="s">
        <v>16253</v>
      </c>
      <c r="M286" s="95" t="s">
        <v>9445</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2">
        <v>41383</v>
      </c>
      <c r="K287" s="36" t="s">
        <v>8437</v>
      </c>
      <c r="L287" s="96" t="s">
        <v>8909</v>
      </c>
      <c r="M287" s="94" t="s">
        <v>17457</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2">
        <v>41386</v>
      </c>
      <c r="K288" s="36" t="s">
        <v>8437</v>
      </c>
      <c r="L288" s="95" t="s">
        <v>16972</v>
      </c>
      <c r="M288" s="95" t="s">
        <v>17454</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2">
        <v>41403</v>
      </c>
      <c r="K289" s="36" t="s">
        <v>8438</v>
      </c>
      <c r="L289" s="96" t="s">
        <v>8909</v>
      </c>
      <c r="M289" s="159" t="s">
        <v>18367</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3">
        <v>41430</v>
      </c>
      <c r="K290" s="157" t="s">
        <v>8439</v>
      </c>
      <c r="L290" s="96" t="s">
        <v>8909</v>
      </c>
      <c r="M290" s="96" t="s">
        <v>19465</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2">
        <v>41387</v>
      </c>
      <c r="K291" s="36" t="s">
        <v>8438</v>
      </c>
      <c r="L291" s="96" t="s">
        <v>8909</v>
      </c>
      <c r="M291" s="95" t="s">
        <v>17452</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3">
        <v>41382</v>
      </c>
      <c r="K292" s="36" t="s">
        <v>8439</v>
      </c>
      <c r="L292" s="96" t="s">
        <v>16970</v>
      </c>
      <c r="M292" s="96" t="s">
        <v>17594</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3">
        <v>41386</v>
      </c>
      <c r="K293" s="157" t="s">
        <v>8438</v>
      </c>
      <c r="L293" s="96" t="s">
        <v>8909</v>
      </c>
      <c r="M293" s="202" t="s">
        <v>17455</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2">
        <v>41386</v>
      </c>
      <c r="K294" s="36" t="s">
        <v>8437</v>
      </c>
      <c r="L294" s="96" t="s">
        <v>8909</v>
      </c>
      <c r="M294" s="95" t="s">
        <v>17456</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3">
        <v>41402</v>
      </c>
      <c r="K295" s="157" t="s">
        <v>8437</v>
      </c>
      <c r="L295" s="96" t="s">
        <v>8909</v>
      </c>
      <c r="M295" s="96" t="s">
        <v>17531</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2">
        <v>41416</v>
      </c>
      <c r="K296" s="36" t="s">
        <v>8438</v>
      </c>
      <c r="L296" s="95" t="s">
        <v>19020</v>
      </c>
      <c r="M296" s="95" t="s">
        <v>19280</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2">
        <v>41432</v>
      </c>
      <c r="K297" s="36" t="s">
        <v>8437</v>
      </c>
      <c r="L297" s="95" t="s">
        <v>19020</v>
      </c>
      <c r="M297" s="95" t="s">
        <v>19525</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3">
        <v>41404</v>
      </c>
      <c r="K298" s="157" t="s">
        <v>15824</v>
      </c>
      <c r="L298" s="96" t="s">
        <v>8909</v>
      </c>
      <c r="M298" s="96" t="s">
        <v>18427</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2">
        <v>41415</v>
      </c>
      <c r="K299" s="157" t="s">
        <v>8439</v>
      </c>
      <c r="L299" s="96" t="s">
        <v>8909</v>
      </c>
      <c r="M299" s="95" t="s">
        <v>19147</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3">
        <v>41388</v>
      </c>
      <c r="K300" s="157" t="s">
        <v>15824</v>
      </c>
      <c r="L300" s="96" t="s">
        <v>8909</v>
      </c>
      <c r="M300" s="96" t="s">
        <v>17531</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3">
        <v>41402</v>
      </c>
      <c r="K301" s="157" t="s">
        <v>15824</v>
      </c>
      <c r="L301" s="96" t="s">
        <v>17539</v>
      </c>
      <c r="M301" s="96" t="s">
        <v>18204</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3">
        <v>41390</v>
      </c>
      <c r="K302" s="157" t="s">
        <v>8438</v>
      </c>
      <c r="L302" s="96" t="s">
        <v>8909</v>
      </c>
      <c r="M302" s="96" t="s">
        <v>17590</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2">
        <v>41404</v>
      </c>
      <c r="K303" s="157" t="s">
        <v>8437</v>
      </c>
      <c r="L303" s="96" t="s">
        <v>8909</v>
      </c>
      <c r="M303" s="95" t="s">
        <v>18428</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2">
        <v>41416</v>
      </c>
      <c r="K304" s="157" t="s">
        <v>8438</v>
      </c>
      <c r="L304" s="95" t="s">
        <v>16972</v>
      </c>
      <c r="M304" s="95" t="s">
        <v>18490</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3">
        <v>41401</v>
      </c>
      <c r="K305" s="157" t="s">
        <v>15824</v>
      </c>
      <c r="L305" s="96" t="s">
        <v>8909</v>
      </c>
      <c r="M305" s="96" t="s">
        <v>18205</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2">
        <v>41409</v>
      </c>
      <c r="K306" s="157" t="s">
        <v>8439</v>
      </c>
      <c r="L306" s="96" t="s">
        <v>8909</v>
      </c>
      <c r="M306" s="95" t="s">
        <v>14009</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2">
        <v>41410</v>
      </c>
      <c r="K307" s="157" t="s">
        <v>8439</v>
      </c>
      <c r="L307" s="96" t="s">
        <v>8909</v>
      </c>
      <c r="M307" s="95" t="s">
        <v>18624</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2">
        <v>41432</v>
      </c>
      <c r="K308" s="36" t="s">
        <v>15824</v>
      </c>
      <c r="L308" s="96" t="s">
        <v>8909</v>
      </c>
      <c r="M308" s="95" t="s">
        <v>19524</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3">
        <v>41402</v>
      </c>
      <c r="K309" s="157" t="s">
        <v>15824</v>
      </c>
      <c r="L309" s="96" t="s">
        <v>8909</v>
      </c>
      <c r="M309" s="96" t="s">
        <v>17531</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2">
        <v>41416</v>
      </c>
      <c r="K310" s="36" t="s">
        <v>8437</v>
      </c>
      <c r="L310" s="96" t="s">
        <v>8909</v>
      </c>
      <c r="M310" s="159" t="s">
        <v>19151</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2">
        <v>41408</v>
      </c>
      <c r="K311" s="157" t="s">
        <v>8437</v>
      </c>
      <c r="L311" s="96" t="s">
        <v>8909</v>
      </c>
      <c r="M311" s="95" t="s">
        <v>18489</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2">
        <v>41408</v>
      </c>
      <c r="K312" s="157" t="s">
        <v>8437</v>
      </c>
      <c r="L312" s="96" t="s">
        <v>8909</v>
      </c>
      <c r="M312" s="95" t="s">
        <v>18491</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2">
        <v>41421</v>
      </c>
      <c r="K313" s="157" t="s">
        <v>15824</v>
      </c>
      <c r="L313" s="96" t="s">
        <v>8909</v>
      </c>
      <c r="M313" s="95" t="s">
        <v>19229</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3">
        <v>41408</v>
      </c>
      <c r="K314" s="157" t="s">
        <v>8437</v>
      </c>
      <c r="L314" s="96" t="s">
        <v>8909</v>
      </c>
      <c r="M314" s="96" t="s">
        <v>18489</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2">
        <v>41404</v>
      </c>
      <c r="K315" s="157" t="s">
        <v>8437</v>
      </c>
      <c r="L315" s="96" t="s">
        <v>8909</v>
      </c>
      <c r="M315" s="95" t="s">
        <v>18426</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2">
        <v>41404</v>
      </c>
      <c r="K316" s="166" t="s">
        <v>8437</v>
      </c>
      <c r="L316" s="95" t="s">
        <v>17816</v>
      </c>
      <c r="M316" s="95" t="s">
        <v>18429</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3">
        <v>41403</v>
      </c>
      <c r="K317" s="157" t="s">
        <v>8438</v>
      </c>
      <c r="L317" s="96" t="s">
        <v>8909</v>
      </c>
      <c r="M317" s="352" t="s">
        <v>18365</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3">
        <v>41403</v>
      </c>
      <c r="K318" s="157" t="s">
        <v>8438</v>
      </c>
      <c r="L318" s="96" t="s">
        <v>8909</v>
      </c>
      <c r="M318" s="96" t="s">
        <v>14009</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3">
        <v>41491</v>
      </c>
      <c r="K319" s="157" t="s">
        <v>8437</v>
      </c>
      <c r="L319" s="96" t="s">
        <v>17816</v>
      </c>
      <c r="M319" s="96" t="s">
        <v>20564</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2">
        <v>41410</v>
      </c>
      <c r="K320" s="36" t="s">
        <v>8439</v>
      </c>
      <c r="L320" s="96" t="s">
        <v>8909</v>
      </c>
      <c r="M320" s="95" t="s">
        <v>18497</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2">
        <v>41415</v>
      </c>
      <c r="K321" s="157" t="s">
        <v>8439</v>
      </c>
      <c r="L321" s="95" t="s">
        <v>17815</v>
      </c>
      <c r="M321" s="95" t="s">
        <v>19149</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3">
        <v>41409</v>
      </c>
      <c r="K322" s="157" t="s">
        <v>8439</v>
      </c>
      <c r="L322" s="96" t="s">
        <v>8909</v>
      </c>
      <c r="M322" s="96" t="s">
        <v>14009</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3">
        <v>41430</v>
      </c>
      <c r="K323" s="157" t="s">
        <v>8438</v>
      </c>
      <c r="L323" s="96" t="s">
        <v>8909</v>
      </c>
      <c r="M323" s="96" t="s">
        <v>14009</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3">
        <v>41430</v>
      </c>
      <c r="K324" s="157" t="s">
        <v>8438</v>
      </c>
      <c r="L324" s="99" t="s">
        <v>8909</v>
      </c>
      <c r="M324" s="96" t="s">
        <v>19464</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3">
        <v>41446</v>
      </c>
      <c r="K325" s="157" t="s">
        <v>8437</v>
      </c>
      <c r="L325" s="96" t="s">
        <v>8909</v>
      </c>
      <c r="M325" s="354" t="s">
        <v>19707</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2">
        <v>41402</v>
      </c>
      <c r="K326" s="166" t="s">
        <v>8437</v>
      </c>
      <c r="L326" s="96" t="s">
        <v>8909</v>
      </c>
      <c r="M326" s="95" t="s">
        <v>18203</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3">
        <v>41445</v>
      </c>
      <c r="K327" s="157" t="s">
        <v>8437</v>
      </c>
      <c r="L327" s="96" t="s">
        <v>17815</v>
      </c>
      <c r="M327" s="354" t="s">
        <v>19705</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2">
        <v>41492</v>
      </c>
      <c r="K328" s="157" t="s">
        <v>8437</v>
      </c>
      <c r="L328" s="96" t="s">
        <v>8909</v>
      </c>
      <c r="M328" s="95" t="s">
        <v>20391</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3">
        <v>41439</v>
      </c>
      <c r="K329" s="157" t="s">
        <v>611</v>
      </c>
      <c r="L329" s="96" t="s">
        <v>8909</v>
      </c>
      <c r="M329" s="96" t="s">
        <v>19596</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3">
        <v>41423</v>
      </c>
      <c r="K330" s="157" t="s">
        <v>15824</v>
      </c>
      <c r="L330" s="96" t="s">
        <v>8909</v>
      </c>
      <c r="M330" s="96" t="s">
        <v>17531</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2">
        <v>41404</v>
      </c>
      <c r="K331" s="157" t="s">
        <v>8437</v>
      </c>
      <c r="L331" s="96" t="s">
        <v>8909</v>
      </c>
      <c r="M331" s="95" t="s">
        <v>17454</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2">
        <v>41415</v>
      </c>
      <c r="K332" s="36" t="s">
        <v>8438</v>
      </c>
      <c r="L332" s="96" t="s">
        <v>8909</v>
      </c>
      <c r="M332" s="95" t="s">
        <v>19146</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2">
        <v>41530</v>
      </c>
      <c r="K333" s="36" t="s">
        <v>611</v>
      </c>
      <c r="L333" s="94" t="s">
        <v>15227</v>
      </c>
      <c r="M333" s="94" t="s">
        <v>20585</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2">
        <v>41430</v>
      </c>
      <c r="K334" s="36" t="s">
        <v>8438</v>
      </c>
      <c r="L334" s="95" t="s">
        <v>18492</v>
      </c>
      <c r="M334" s="95" t="s">
        <v>19462</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2"/>
      <c r="K335" s="36" t="s">
        <v>611</v>
      </c>
      <c r="L335" s="96" t="s">
        <v>8909</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2">
        <v>41416</v>
      </c>
      <c r="K336" s="36" t="s">
        <v>8437</v>
      </c>
      <c r="L336" s="13" t="s">
        <v>19011</v>
      </c>
      <c r="M336" s="95" t="s">
        <v>19153</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2">
        <v>41432</v>
      </c>
      <c r="K337" s="36" t="s">
        <v>8437</v>
      </c>
      <c r="L337" s="13" t="s">
        <v>19012</v>
      </c>
      <c r="M337" s="95" t="s">
        <v>9445</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2"/>
      <c r="K338" s="157" t="s">
        <v>611</v>
      </c>
      <c r="L338" s="13" t="s">
        <v>19275</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2">
        <v>41432</v>
      </c>
      <c r="K339" s="36" t="s">
        <v>8437</v>
      </c>
      <c r="L339" s="13" t="s">
        <v>19013</v>
      </c>
      <c r="M339" s="95" t="s">
        <v>15952</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3">
        <v>41415</v>
      </c>
      <c r="K340" s="157" t="s">
        <v>8437</v>
      </c>
      <c r="L340" s="96" t="s">
        <v>15227</v>
      </c>
      <c r="M340" s="96" t="s">
        <v>19141</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2">
        <v>41464</v>
      </c>
      <c r="K341" s="36" t="s">
        <v>8438</v>
      </c>
      <c r="L341" s="13" t="s">
        <v>19014</v>
      </c>
      <c r="M341" s="95" t="s">
        <v>20184</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3">
        <v>41470</v>
      </c>
      <c r="K342" s="157" t="s">
        <v>8437</v>
      </c>
      <c r="L342" s="13" t="s">
        <v>19015</v>
      </c>
      <c r="M342" s="352" t="s">
        <v>20253</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2">
        <v>41430</v>
      </c>
      <c r="K343" s="36" t="s">
        <v>8438</v>
      </c>
      <c r="L343" s="95" t="s">
        <v>19016</v>
      </c>
      <c r="M343" s="95" t="s">
        <v>19360</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2">
        <v>41773</v>
      </c>
      <c r="K344" s="36" t="s">
        <v>8437</v>
      </c>
      <c r="L344" s="13" t="s">
        <v>19017</v>
      </c>
      <c r="M344" s="95" t="s">
        <v>23156</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3">
        <v>41445</v>
      </c>
      <c r="K345" s="157" t="s">
        <v>8437</v>
      </c>
      <c r="L345" s="96" t="s">
        <v>15227</v>
      </c>
      <c r="M345" s="354" t="s">
        <v>19702</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3">
        <v>41509</v>
      </c>
      <c r="K346" s="157" t="s">
        <v>8437</v>
      </c>
      <c r="L346" s="13" t="s">
        <v>19018</v>
      </c>
      <c r="M346" s="96" t="s">
        <v>20510</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2">
        <v>41415</v>
      </c>
      <c r="K347" s="36" t="s">
        <v>8437</v>
      </c>
      <c r="L347" s="95" t="s">
        <v>19019</v>
      </c>
      <c r="M347" s="95" t="s">
        <v>19138</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2">
        <v>41478</v>
      </c>
      <c r="K348" s="36" t="s">
        <v>20292</v>
      </c>
      <c r="L348" s="95" t="s">
        <v>19136</v>
      </c>
      <c r="M348" s="95" t="s">
        <v>20291</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2">
        <v>41414</v>
      </c>
      <c r="K349" s="36" t="s">
        <v>611</v>
      </c>
      <c r="L349" s="95" t="s">
        <v>15227</v>
      </c>
      <c r="M349" s="95" t="s">
        <v>19125</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2">
        <v>41421</v>
      </c>
      <c r="K350" s="36" t="s">
        <v>611</v>
      </c>
      <c r="L350" s="95" t="s">
        <v>19137</v>
      </c>
      <c r="M350" s="95" t="s">
        <v>19276</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2"/>
      <c r="K351" s="157" t="s">
        <v>611</v>
      </c>
      <c r="L351" s="44" t="s">
        <v>19132</v>
      </c>
      <c r="M351" s="159" t="s">
        <v>20589</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2">
        <v>41564</v>
      </c>
      <c r="K352" s="36" t="s">
        <v>15824</v>
      </c>
      <c r="L352" s="95" t="s">
        <v>19134</v>
      </c>
      <c r="M352" s="95" t="s">
        <v>20672</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2">
        <v>41430</v>
      </c>
      <c r="K353" s="36" t="s">
        <v>8439</v>
      </c>
      <c r="L353" s="95" t="s">
        <v>19135</v>
      </c>
      <c r="M353" s="95" t="s">
        <v>19466</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2">
        <v>41422</v>
      </c>
      <c r="K354" s="36" t="s">
        <v>611</v>
      </c>
      <c r="L354" s="13" t="s">
        <v>19133</v>
      </c>
      <c r="M354" s="95" t="s">
        <v>19281</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2">
        <v>41528</v>
      </c>
      <c r="K355" s="36" t="s">
        <v>611</v>
      </c>
      <c r="L355" s="95" t="s">
        <v>19227</v>
      </c>
      <c r="M355" s="95" t="s">
        <v>19276</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3">
        <v>41572</v>
      </c>
      <c r="K356" s="157" t="s">
        <v>611</v>
      </c>
      <c r="L356" s="44" t="s">
        <v>15986</v>
      </c>
      <c r="M356" s="96" t="s">
        <v>19276</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2" t="s">
        <v>453</v>
      </c>
      <c r="K357" s="36" t="s">
        <v>611</v>
      </c>
      <c r="L357" s="95" t="s">
        <v>19282</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3">
        <v>41423</v>
      </c>
      <c r="K358" s="157" t="s">
        <v>8437</v>
      </c>
      <c r="L358" s="202" t="s">
        <v>19279</v>
      </c>
      <c r="M358" s="96" t="s">
        <v>9445</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2">
        <v>41466</v>
      </c>
      <c r="K359" s="36" t="s">
        <v>8437</v>
      </c>
      <c r="L359" s="96" t="s">
        <v>8909</v>
      </c>
      <c r="M359" s="95" t="s">
        <v>20235</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2">
        <v>41491</v>
      </c>
      <c r="K360" s="36" t="s">
        <v>8437</v>
      </c>
      <c r="L360" s="95" t="s">
        <v>19588</v>
      </c>
      <c r="M360" s="95" t="s">
        <v>20563</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3">
        <v>41493</v>
      </c>
      <c r="K361" s="157" t="s">
        <v>8438</v>
      </c>
      <c r="L361" s="96" t="s">
        <v>20322</v>
      </c>
      <c r="M361" s="96" t="s">
        <v>20392</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2"/>
      <c r="K362" s="157" t="s">
        <v>611</v>
      </c>
      <c r="L362" s="96" t="s">
        <v>19589</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2">
        <v>41466</v>
      </c>
      <c r="K363" s="36" t="s">
        <v>15824</v>
      </c>
      <c r="L363" s="95" t="s">
        <v>19590</v>
      </c>
      <c r="M363" s="95" t="s">
        <v>20233</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3">
        <v>41473</v>
      </c>
      <c r="K364" s="157" t="s">
        <v>15824</v>
      </c>
      <c r="L364" s="96" t="s">
        <v>19591</v>
      </c>
      <c r="M364" s="96" t="s">
        <v>20263</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3">
        <v>41489</v>
      </c>
      <c r="K365" s="157" t="s">
        <v>611</v>
      </c>
      <c r="L365" s="96" t="s">
        <v>19592</v>
      </c>
      <c r="M365" s="96" t="s">
        <v>20558</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2">
        <v>41472</v>
      </c>
      <c r="K366" s="157" t="s">
        <v>8438</v>
      </c>
      <c r="L366" s="13" t="s">
        <v>19593</v>
      </c>
      <c r="M366" s="95" t="s">
        <v>20256</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2">
        <v>41845</v>
      </c>
      <c r="K367" s="36" t="s">
        <v>8439</v>
      </c>
      <c r="L367" s="95" t="s">
        <v>19594</v>
      </c>
      <c r="M367" s="95" t="s">
        <v>23319</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2">
        <v>41437</v>
      </c>
      <c r="K368" s="36" t="s">
        <v>15824</v>
      </c>
      <c r="L368" s="96" t="s">
        <v>8909</v>
      </c>
      <c r="M368" s="95" t="s">
        <v>14009</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2">
        <v>41437</v>
      </c>
      <c r="K369" s="36" t="s">
        <v>15824</v>
      </c>
      <c r="L369" s="96" t="s">
        <v>8909</v>
      </c>
      <c r="M369" s="95" t="s">
        <v>14009</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3">
        <v>41514</v>
      </c>
      <c r="K370" s="157" t="s">
        <v>8439</v>
      </c>
      <c r="L370" s="155" t="s">
        <v>8909</v>
      </c>
      <c r="M370" s="155" t="s">
        <v>20524</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2"/>
      <c r="K371" s="157" t="s">
        <v>611</v>
      </c>
      <c r="L371" s="95" t="s">
        <v>8909</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2">
        <v>41445</v>
      </c>
      <c r="K372" s="36" t="s">
        <v>8439</v>
      </c>
      <c r="L372" s="96" t="s">
        <v>8909</v>
      </c>
      <c r="M372" s="354" t="s">
        <v>19704</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5">
        <v>41445</v>
      </c>
      <c r="K373" s="36" t="s">
        <v>15824</v>
      </c>
      <c r="L373" s="95" t="s">
        <v>17711</v>
      </c>
      <c r="M373" s="354" t="s">
        <v>19701</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2">
        <v>41444</v>
      </c>
      <c r="K374" s="36" t="s">
        <v>15824</v>
      </c>
      <c r="L374" s="95" t="s">
        <v>8909</v>
      </c>
      <c r="M374" s="6" t="s">
        <v>19697</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2">
        <v>41442</v>
      </c>
      <c r="K375" s="36" t="s">
        <v>611</v>
      </c>
      <c r="L375" s="98" t="s">
        <v>17816</v>
      </c>
      <c r="M375" s="57" t="s">
        <v>19597</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2">
        <v>41466</v>
      </c>
      <c r="K376" s="36" t="s">
        <v>8437</v>
      </c>
      <c r="L376" s="95" t="s">
        <v>8909</v>
      </c>
      <c r="M376" s="95" t="s">
        <v>20234</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2">
        <v>41446</v>
      </c>
      <c r="K377" s="36" t="s">
        <v>15824</v>
      </c>
      <c r="L377" s="96" t="s">
        <v>8909</v>
      </c>
      <c r="M377" s="354" t="s">
        <v>20482</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2">
        <v>41508</v>
      </c>
      <c r="K378" s="36" t="s">
        <v>15824</v>
      </c>
      <c r="L378" s="95" t="s">
        <v>8909</v>
      </c>
      <c r="M378" s="95" t="s">
        <v>20509</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2">
        <v>41528</v>
      </c>
      <c r="K379" s="36" t="s">
        <v>8439</v>
      </c>
      <c r="L379" s="96" t="s">
        <v>8909</v>
      </c>
      <c r="M379" s="95" t="s">
        <v>20580</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3">
        <v>41443</v>
      </c>
      <c r="K380" s="157" t="s">
        <v>611</v>
      </c>
      <c r="L380" s="96" t="s">
        <v>8909</v>
      </c>
      <c r="M380" s="354" t="s">
        <v>18490</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3">
        <v>41445</v>
      </c>
      <c r="K381" s="157" t="s">
        <v>8439</v>
      </c>
      <c r="L381" s="96" t="s">
        <v>8909</v>
      </c>
      <c r="M381" s="354" t="s">
        <v>19699</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2">
        <v>41439</v>
      </c>
      <c r="K382" s="36" t="s">
        <v>611</v>
      </c>
      <c r="L382" s="99" t="s">
        <v>8909</v>
      </c>
      <c r="M382" s="95" t="s">
        <v>19596</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2">
        <v>41773</v>
      </c>
      <c r="K383" s="36" t="s">
        <v>8437</v>
      </c>
      <c r="L383" s="96" t="s">
        <v>23104</v>
      </c>
      <c r="M383" s="95" t="s">
        <v>23151</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3">
        <v>41439</v>
      </c>
      <c r="K384" s="157" t="s">
        <v>611</v>
      </c>
      <c r="L384" s="96" t="s">
        <v>8909</v>
      </c>
      <c r="M384" s="96" t="s">
        <v>19596</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2">
        <v>41732</v>
      </c>
      <c r="K385" s="36" t="s">
        <v>22716</v>
      </c>
      <c r="L385" s="95" t="s">
        <v>8909</v>
      </c>
      <c r="M385" s="95" t="s">
        <v>23024</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3">
        <v>41492</v>
      </c>
      <c r="K386" s="157" t="s">
        <v>8437</v>
      </c>
      <c r="L386" s="96" t="s">
        <v>8909</v>
      </c>
      <c r="M386" s="96" t="s">
        <v>20389</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3">
        <v>41514</v>
      </c>
      <c r="K387" s="157" t="s">
        <v>8437</v>
      </c>
      <c r="L387" s="96" t="s">
        <v>8909</v>
      </c>
      <c r="M387" s="96" t="s">
        <v>20525</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3">
        <v>41464</v>
      </c>
      <c r="K388" s="157" t="s">
        <v>8438</v>
      </c>
      <c r="L388" s="96" t="s">
        <v>8909</v>
      </c>
      <c r="M388" s="96" t="s">
        <v>20186</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3">
        <v>41471</v>
      </c>
      <c r="K389" s="157" t="s">
        <v>611</v>
      </c>
      <c r="L389" s="96" t="s">
        <v>20190</v>
      </c>
      <c r="M389" s="352" t="s">
        <v>20258</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2">
        <v>41736</v>
      </c>
      <c r="K390" s="36" t="s">
        <v>611</v>
      </c>
      <c r="L390" s="95" t="s">
        <v>8909</v>
      </c>
      <c r="M390" s="95" t="s">
        <v>20558</v>
      </c>
      <c r="N390" s="9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2">
        <v>41445</v>
      </c>
      <c r="K391" s="36" t="s">
        <v>8439</v>
      </c>
      <c r="L391" s="95" t="s">
        <v>8909</v>
      </c>
      <c r="M391" s="354" t="s">
        <v>19700</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2">
        <v>41445</v>
      </c>
      <c r="K392" s="36" t="s">
        <v>8439</v>
      </c>
      <c r="L392" s="96" t="s">
        <v>8909</v>
      </c>
      <c r="M392" s="354" t="s">
        <v>19703</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2">
        <v>41766</v>
      </c>
      <c r="K393" s="36" t="s">
        <v>8439</v>
      </c>
      <c r="L393" s="95" t="s">
        <v>8909</v>
      </c>
      <c r="M393" s="95" t="s">
        <v>23111</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2">
        <v>41761</v>
      </c>
      <c r="K394" s="36" t="s">
        <v>611</v>
      </c>
      <c r="L394" s="95" t="s">
        <v>8909</v>
      </c>
      <c r="M394" s="159" t="s">
        <v>20558</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2">
        <v>41445</v>
      </c>
      <c r="K395" s="36" t="s">
        <v>8438</v>
      </c>
      <c r="L395" s="96" t="s">
        <v>8909</v>
      </c>
      <c r="M395" s="354" t="s">
        <v>18490</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3">
        <v>41444</v>
      </c>
      <c r="K396" s="157" t="s">
        <v>611</v>
      </c>
      <c r="L396" s="96" t="s">
        <v>8909</v>
      </c>
      <c r="M396" s="354" t="s">
        <v>18490</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2"/>
      <c r="K397" s="157" t="s">
        <v>611</v>
      </c>
      <c r="L397" s="96" t="s">
        <v>8909</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3">
        <v>41465</v>
      </c>
      <c r="K398" s="157" t="s">
        <v>8437</v>
      </c>
      <c r="L398" s="96" t="s">
        <v>8909</v>
      </c>
      <c r="M398" s="96" t="s">
        <v>20236</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2">
        <v>41857</v>
      </c>
      <c r="K399" s="157" t="s">
        <v>8437</v>
      </c>
      <c r="L399" s="96" t="s">
        <v>20590</v>
      </c>
      <c r="M399" s="95" t="s">
        <v>14009</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3">
        <v>41453</v>
      </c>
      <c r="K400" s="36" t="s">
        <v>15824</v>
      </c>
      <c r="L400" s="354" t="s">
        <v>19975</v>
      </c>
      <c r="M400" s="96" t="s">
        <v>9445</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2">
        <v>41452</v>
      </c>
      <c r="K401" s="36" t="s">
        <v>15824</v>
      </c>
      <c r="L401" s="354" t="s">
        <v>19971</v>
      </c>
      <c r="M401" s="95" t="s">
        <v>20089</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2">
        <v>41452</v>
      </c>
      <c r="K402" s="354" t="s">
        <v>15824</v>
      </c>
      <c r="L402" s="354" t="s">
        <v>15227</v>
      </c>
      <c r="M402" s="95" t="s">
        <v>20090</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3">
        <v>41470</v>
      </c>
      <c r="K403" s="157" t="s">
        <v>8437</v>
      </c>
      <c r="L403" s="96" t="s">
        <v>15227</v>
      </c>
      <c r="M403" s="96" t="s">
        <v>20117</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3">
        <v>41457</v>
      </c>
      <c r="K404" s="157" t="s">
        <v>8438</v>
      </c>
      <c r="L404" s="96" t="s">
        <v>15227</v>
      </c>
      <c r="M404" s="96" t="s">
        <v>20093</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3">
        <v>41457</v>
      </c>
      <c r="K405" s="157" t="s">
        <v>8438</v>
      </c>
      <c r="L405" s="96" t="s">
        <v>15227</v>
      </c>
      <c r="M405" s="96" t="s">
        <v>20086</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2">
        <v>41459</v>
      </c>
      <c r="K406" s="157" t="s">
        <v>15824</v>
      </c>
      <c r="L406" s="95" t="s">
        <v>15227</v>
      </c>
      <c r="M406" s="95" t="s">
        <v>15952</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3">
        <v>41459</v>
      </c>
      <c r="K407" s="157" t="s">
        <v>15824</v>
      </c>
      <c r="L407" s="96" t="s">
        <v>15227</v>
      </c>
      <c r="M407" s="354" t="s">
        <v>20178</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3">
        <v>41460</v>
      </c>
      <c r="K408" s="157" t="s">
        <v>15824</v>
      </c>
      <c r="L408" s="96" t="s">
        <v>15227</v>
      </c>
      <c r="M408" s="96" t="s">
        <v>20153</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3">
        <v>41459</v>
      </c>
      <c r="K409" s="157" t="s">
        <v>15824</v>
      </c>
      <c r="L409" s="96" t="s">
        <v>15227</v>
      </c>
      <c r="M409" s="96" t="s">
        <v>20116</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2">
        <v>41459</v>
      </c>
      <c r="K410" s="36" t="s">
        <v>8438</v>
      </c>
      <c r="L410" s="95" t="s">
        <v>15227</v>
      </c>
      <c r="M410" s="95" t="s">
        <v>20117</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3">
        <v>41457</v>
      </c>
      <c r="K411" s="157" t="s">
        <v>15824</v>
      </c>
      <c r="L411" s="96" t="s">
        <v>20091</v>
      </c>
      <c r="M411" s="96" t="s">
        <v>20092</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2">
        <v>41457</v>
      </c>
      <c r="K412" s="36" t="s">
        <v>8438</v>
      </c>
      <c r="L412" s="95" t="s">
        <v>15227</v>
      </c>
      <c r="M412" s="95" t="s">
        <v>20086</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2">
        <v>41458</v>
      </c>
      <c r="K413" s="36" t="s">
        <v>8438</v>
      </c>
      <c r="L413" s="95" t="s">
        <v>20088</v>
      </c>
      <c r="M413" s="95" t="s">
        <v>20112</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3">
        <v>41459</v>
      </c>
      <c r="K414" s="16" t="s">
        <v>8438</v>
      </c>
      <c r="L414" s="352" t="s">
        <v>20087</v>
      </c>
      <c r="M414" s="96" t="s">
        <v>20115</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3">
        <v>41464</v>
      </c>
      <c r="K415" s="157" t="s">
        <v>8438</v>
      </c>
      <c r="L415" s="96" t="s">
        <v>20187</v>
      </c>
      <c r="M415" s="96" t="s">
        <v>20188</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2">
        <v>41473</v>
      </c>
      <c r="K416" s="36" t="s">
        <v>15824</v>
      </c>
      <c r="L416" s="95" t="s">
        <v>15227</v>
      </c>
      <c r="M416" s="95" t="s">
        <v>20264</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2">
        <v>41471</v>
      </c>
      <c r="K417" s="36" t="s">
        <v>15824</v>
      </c>
      <c r="L417" s="96" t="s">
        <v>15227</v>
      </c>
      <c r="M417" s="95" t="s">
        <v>20257</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3">
        <v>41477</v>
      </c>
      <c r="K418" s="157" t="s">
        <v>611</v>
      </c>
      <c r="L418" s="95" t="s">
        <v>15227</v>
      </c>
      <c r="M418" s="202" t="s">
        <v>20290</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2">
        <v>41472</v>
      </c>
      <c r="K419" s="36" t="s">
        <v>15824</v>
      </c>
      <c r="L419" s="95" t="s">
        <v>15227</v>
      </c>
      <c r="M419" s="95" t="s">
        <v>20260</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3">
        <v>41472</v>
      </c>
      <c r="K420" s="157" t="s">
        <v>8439</v>
      </c>
      <c r="L420" s="96" t="s">
        <v>15227</v>
      </c>
      <c r="M420" s="96" t="s">
        <v>20184</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2">
        <v>41366</v>
      </c>
      <c r="K421" s="36" t="s">
        <v>15824</v>
      </c>
      <c r="L421" s="95" t="s">
        <v>20262</v>
      </c>
      <c r="M421" s="95" t="s">
        <v>20288</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3">
        <v>41514</v>
      </c>
      <c r="K422" s="363" t="s">
        <v>15824</v>
      </c>
      <c r="L422" s="96" t="s">
        <v>15227</v>
      </c>
      <c r="M422" s="96" t="s">
        <v>20114</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2">
        <v>41480</v>
      </c>
      <c r="K423" s="157" t="s">
        <v>15824</v>
      </c>
      <c r="L423" s="94" t="s">
        <v>20091</v>
      </c>
      <c r="M423" s="94" t="s">
        <v>20299</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3">
        <v>41480</v>
      </c>
      <c r="K424" s="157" t="s">
        <v>15824</v>
      </c>
      <c r="L424" s="96" t="s">
        <v>15227</v>
      </c>
      <c r="M424" s="96" t="s">
        <v>20295</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2">
        <v>41480</v>
      </c>
      <c r="K425" s="36" t="s">
        <v>15824</v>
      </c>
      <c r="L425" s="95" t="s">
        <v>15227</v>
      </c>
      <c r="M425" s="95" t="s">
        <v>20300</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2">
        <v>41481</v>
      </c>
      <c r="K426" s="36" t="s">
        <v>15824</v>
      </c>
      <c r="L426" s="95" t="s">
        <v>15227</v>
      </c>
      <c r="M426" s="95" t="s">
        <v>20302</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4">
        <v>41579</v>
      </c>
      <c r="K427" s="16" t="s">
        <v>15824</v>
      </c>
      <c r="L427" s="99" t="s">
        <v>15227</v>
      </c>
      <c r="M427" s="96" t="s">
        <v>20558</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2">
        <v>41480</v>
      </c>
      <c r="K428" s="36" t="s">
        <v>8438</v>
      </c>
      <c r="L428" s="95" t="s">
        <v>15227</v>
      </c>
      <c r="M428" s="95" t="s">
        <v>20298</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2">
        <v>41479</v>
      </c>
      <c r="K429" s="36" t="s">
        <v>8439</v>
      </c>
      <c r="L429" s="95" t="s">
        <v>20289</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3">
        <v>41479</v>
      </c>
      <c r="K430" s="157" t="s">
        <v>8439</v>
      </c>
      <c r="L430" s="95" t="s">
        <v>20289</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2">
        <v>41479</v>
      </c>
      <c r="K431" s="36" t="s">
        <v>8439</v>
      </c>
      <c r="L431" s="95" t="s">
        <v>20289</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3">
        <v>41479</v>
      </c>
      <c r="K432" s="157" t="s">
        <v>8439</v>
      </c>
      <c r="L432" s="95" t="s">
        <v>20289</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6">
        <v>41488</v>
      </c>
      <c r="K433" s="16" t="s">
        <v>8438</v>
      </c>
      <c r="L433" s="285" t="s">
        <v>20294</v>
      </c>
      <c r="M433" s="285"/>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6">
        <v>41488</v>
      </c>
      <c r="K434" s="16" t="s">
        <v>8438</v>
      </c>
      <c r="L434" s="285" t="s">
        <v>20294</v>
      </c>
      <c r="M434" s="285"/>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2">
        <v>41767</v>
      </c>
      <c r="K456" s="36" t="s">
        <v>8437</v>
      </c>
      <c r="L456" s="95" t="s">
        <v>20532</v>
      </c>
      <c r="M456" s="95" t="s">
        <v>23133</v>
      </c>
      <c r="N456" s="15" t="s">
        <v>23134</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2"/>
      <c r="K460" s="36" t="s">
        <v>611</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2">
        <v>41786</v>
      </c>
      <c r="K461" s="36" t="s">
        <v>8437</v>
      </c>
      <c r="L461" s="95" t="s">
        <v>20532</v>
      </c>
      <c r="M461" s="95" t="s">
        <v>23192</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2">
        <v>41857</v>
      </c>
      <c r="K462" s="157" t="s">
        <v>8439</v>
      </c>
      <c r="L462" s="96" t="s">
        <v>20546</v>
      </c>
      <c r="M462" s="96" t="s">
        <v>23324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2">
        <v>41817</v>
      </c>
      <c r="K464" s="157" t="s">
        <v>8437</v>
      </c>
      <c r="L464" s="13" t="s">
        <v>20532</v>
      </c>
      <c r="M464" s="95" t="s">
        <v>23266</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2">
        <v>41514</v>
      </c>
      <c r="K488" s="36" t="s">
        <v>8437</v>
      </c>
      <c r="L488" s="95" t="s">
        <v>15227</v>
      </c>
      <c r="M488" s="159" t="s">
        <v>20528</v>
      </c>
      <c r="N488" s="15" t="s">
        <v>23086</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20629</v>
      </c>
      <c r="M517" s="95" t="s">
        <v>20660</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20630</v>
      </c>
      <c r="M518" s="95" t="s">
        <v>20646</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20632</v>
      </c>
      <c r="M519" s="95" t="s">
        <v>20674</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20633</v>
      </c>
      <c r="M520" s="95" t="s">
        <v>20648</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20639</v>
      </c>
      <c r="M521" s="95" t="s">
        <v>20661</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20640</v>
      </c>
      <c r="M522" s="91" t="s">
        <v>20653</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95" t="s">
        <v>20644</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20641</v>
      </c>
      <c r="M524" s="95" t="s">
        <v>20647</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2">
        <v>41618</v>
      </c>
      <c r="K525" s="36" t="s">
        <v>8439</v>
      </c>
      <c r="L525" s="91" t="s">
        <v>20643</v>
      </c>
      <c r="M525" s="95" t="s">
        <v>22645</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20645</v>
      </c>
      <c r="M526" s="95" t="s">
        <v>20664</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20655</v>
      </c>
      <c r="M527" s="95" t="s">
        <v>20673</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20657</v>
      </c>
      <c r="M528" s="95" t="s">
        <v>20662</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20658</v>
      </c>
      <c r="M529" s="95" t="s">
        <v>20675</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2">
        <v>41729</v>
      </c>
      <c r="K530" s="36" t="s">
        <v>611</v>
      </c>
      <c r="L530" s="95" t="s">
        <v>15227</v>
      </c>
      <c r="M530" s="95" t="s">
        <v>20558</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20659</v>
      </c>
      <c r="M531" s="95" t="s">
        <v>20671</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20663</v>
      </c>
      <c r="M532" s="95" t="s">
        <v>20685</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20665</v>
      </c>
      <c r="M533" s="95" t="s">
        <v>20666</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20667</v>
      </c>
      <c r="M534" s="95" t="s">
        <v>20668</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95" t="s">
        <v>20745</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20677</v>
      </c>
      <c r="M538" s="348" t="s">
        <v>20776</v>
      </c>
      <c r="N538" s="15" t="s">
        <v>4064</v>
      </c>
      <c r="O538" s="15" t="s">
        <v>22775</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95" t="s">
        <v>20691</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95" t="s">
        <v>20763</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348" t="s">
        <v>20683</v>
      </c>
      <c r="N541" s="15" t="s">
        <v>4064</v>
      </c>
      <c r="O541" s="15" t="s">
        <v>22775</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375" t="s">
        <v>20682</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20679</v>
      </c>
      <c r="M543" s="95" t="s">
        <v>20689</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20680</v>
      </c>
      <c r="M544" s="95" t="s">
        <v>20592</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20684</v>
      </c>
      <c r="M545" s="95" t="s">
        <v>20758</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20686</v>
      </c>
      <c r="M546" s="348" t="s">
        <v>20767</v>
      </c>
      <c r="N546" s="15" t="s">
        <v>4064</v>
      </c>
      <c r="O546" s="15" t="s">
        <v>22775</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20687</v>
      </c>
      <c r="M547" s="95" t="s">
        <v>20736</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20688</v>
      </c>
      <c r="M548" s="95" t="s">
        <v>20766</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20693</v>
      </c>
      <c r="M549" s="348" t="s">
        <v>20780</v>
      </c>
      <c r="N549" s="15" t="s">
        <v>4064</v>
      </c>
      <c r="O549" s="15" t="s">
        <v>22775</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20761</v>
      </c>
      <c r="M550" s="95" t="s">
        <v>20775</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20694</v>
      </c>
      <c r="M551" s="95" t="s">
        <v>20616</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20772</v>
      </c>
      <c r="M552" s="377" t="s">
        <v>22624</v>
      </c>
      <c r="N552" s="46" t="s">
        <v>4064</v>
      </c>
      <c r="O552" s="46" t="s">
        <v>22775</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2"/>
      <c r="K553" s="36" t="s">
        <v>611</v>
      </c>
      <c r="L553" s="160" t="s">
        <v>20695</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20760</v>
      </c>
      <c r="M554" s="95" t="s">
        <v>22598</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20764</v>
      </c>
      <c r="M555" s="95" t="s">
        <v>22599</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20765</v>
      </c>
      <c r="M556" s="95" t="s">
        <v>22596</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20773</v>
      </c>
      <c r="M557" s="95" t="s">
        <v>20779</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95" t="s">
        <v>22625</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2">
        <v>41613</v>
      </c>
      <c r="K559" s="36" t="s">
        <v>8439</v>
      </c>
      <c r="L559" s="95" t="s">
        <v>20534</v>
      </c>
      <c r="M559" s="95" t="s">
        <v>22643</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20771</v>
      </c>
      <c r="M560" s="95" t="s">
        <v>22612</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20774</v>
      </c>
      <c r="M561" s="95" t="s">
        <v>20778</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20595</v>
      </c>
      <c r="M562" s="95" t="s">
        <v>9445</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20777</v>
      </c>
      <c r="M563" s="95" t="s">
        <v>19276</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2">
        <v>41613</v>
      </c>
      <c r="K564" s="36" t="s">
        <v>8437</v>
      </c>
      <c r="L564" s="95" t="s">
        <v>22615</v>
      </c>
      <c r="M564" s="95" t="s">
        <v>22640</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95" t="s">
        <v>22611</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22592</v>
      </c>
      <c r="M566" s="95" t="s">
        <v>22613</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95" t="s">
        <v>22709</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22595</v>
      </c>
      <c r="M568" s="95" t="s">
        <v>22602</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2">
        <v>41712</v>
      </c>
      <c r="K569" s="36" t="s">
        <v>8437</v>
      </c>
      <c r="L569" s="95" t="s">
        <v>8909</v>
      </c>
      <c r="M569" s="95" t="s">
        <v>22955</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22597</v>
      </c>
      <c r="M570" s="95" t="s">
        <v>22626</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20774</v>
      </c>
      <c r="M571" s="95" t="s">
        <v>22600</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20774</v>
      </c>
      <c r="M572" s="95" t="s">
        <v>22600</v>
      </c>
      <c r="N572" s="15" t="s">
        <v>4064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22601</v>
      </c>
      <c r="M573" s="95" t="s">
        <v>22614</v>
      </c>
      <c r="N573" s="15" t="s">
        <v>4064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22601</v>
      </c>
      <c r="M574" s="95" t="s">
        <v>22614</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2">
        <v>41613</v>
      </c>
      <c r="K575" s="36" t="s">
        <v>8439</v>
      </c>
      <c r="L575" s="95" t="s">
        <v>8909</v>
      </c>
      <c r="M575" s="95" t="s">
        <v>22632</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2">
        <v>41614</v>
      </c>
      <c r="K576" s="36" t="s">
        <v>15824</v>
      </c>
      <c r="L576" s="95" t="s">
        <v>22616</v>
      </c>
      <c r="M576" s="95" t="s">
        <v>22625</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2">
        <v>41617</v>
      </c>
      <c r="K577" s="36" t="s">
        <v>8439</v>
      </c>
      <c r="L577" s="95" t="s">
        <v>22618</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2">
        <v>41611</v>
      </c>
      <c r="K578" s="36" t="s">
        <v>15824</v>
      </c>
      <c r="L578" s="95" t="s">
        <v>15227</v>
      </c>
      <c r="M578" s="95" t="s">
        <v>22629</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2">
        <v>41614</v>
      </c>
      <c r="K579" s="36" t="s">
        <v>15824</v>
      </c>
      <c r="L579" s="95" t="s">
        <v>15227</v>
      </c>
      <c r="M579" s="95" t="s">
        <v>22641</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2">
        <v>41624</v>
      </c>
      <c r="K580" s="36" t="s">
        <v>8439</v>
      </c>
      <c r="L580" s="95" t="s">
        <v>22623</v>
      </c>
      <c r="M580" s="95" t="s">
        <v>22649</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2">
        <v>41624</v>
      </c>
      <c r="K581" s="36" t="s">
        <v>8439</v>
      </c>
      <c r="L581" s="95" t="s">
        <v>8909</v>
      </c>
      <c r="M581" s="95" t="s">
        <v>8073</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2">
        <v>41628</v>
      </c>
      <c r="K582" s="157" t="s">
        <v>8439</v>
      </c>
      <c r="L582" s="95" t="s">
        <v>22627</v>
      </c>
      <c r="M582" s="95" t="s">
        <v>22654</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2">
        <v>41645</v>
      </c>
      <c r="K583" s="157" t="s">
        <v>8437</v>
      </c>
      <c r="L583" s="95" t="s">
        <v>20483</v>
      </c>
      <c r="M583" s="95" t="s">
        <v>19151</v>
      </c>
      <c r="N583" s="15" t="s">
        <v>20611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22630</v>
      </c>
      <c r="M584" s="95" t="s">
        <v>22646</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22633</v>
      </c>
      <c r="M585" s="95" t="s">
        <v>19276</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22634</v>
      </c>
      <c r="M586" s="95" t="s">
        <v>22652</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22706</v>
      </c>
      <c r="M587" s="95" t="s">
        <v>22745</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22651</v>
      </c>
      <c r="M588" s="95" t="s">
        <v>22705</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22883</v>
      </c>
      <c r="M589" s="95" t="s">
        <v>22653</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22642</v>
      </c>
      <c r="M590" s="95" t="s">
        <v>20184</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95" t="s">
        <v>20558</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22644</v>
      </c>
      <c r="M592" s="95" t="s">
        <v>18489</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22650</v>
      </c>
      <c r="M593" s="95" t="s">
        <v>22713</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95" t="s">
        <v>22717</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22647</v>
      </c>
      <c r="M595" s="348" t="s">
        <v>22714</v>
      </c>
      <c r="N595" s="15" t="s">
        <v>4064</v>
      </c>
      <c r="O595" s="15" t="s">
        <v>22775</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22648</v>
      </c>
      <c r="M596" s="95" t="s">
        <v>14009</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95" t="s">
        <v>22765</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22718</v>
      </c>
      <c r="M598" s="95" t="s">
        <v>22738</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22704</v>
      </c>
      <c r="M599" s="95" t="s">
        <v>22814</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95" t="s">
        <v>20558</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22707</v>
      </c>
      <c r="M601" s="95" t="s">
        <v>22763</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22708</v>
      </c>
      <c r="M602" s="95" t="s">
        <v>22768</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95" t="s">
        <v>22776</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22710</v>
      </c>
      <c r="M604" s="348" t="s">
        <v>22816</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22711</v>
      </c>
      <c r="M605" s="95" t="s">
        <v>19705</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95" t="s">
        <v>22762</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22715</v>
      </c>
      <c r="M607" s="95" t="s">
        <v>22932</v>
      </c>
      <c r="N607" s="15" t="s">
        <v>4064</v>
      </c>
      <c r="O607" s="15" t="s">
        <v>22775</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348" t="s">
        <v>22760</v>
      </c>
      <c r="N608" s="15" t="s">
        <v>22761</v>
      </c>
      <c r="O608" s="15" t="s">
        <v>22775</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22716</v>
      </c>
      <c r="L609" s="95" t="s">
        <v>15227</v>
      </c>
      <c r="M609" s="95" t="s">
        <v>22779</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22716</v>
      </c>
      <c r="L610" s="95" t="s">
        <v>15227</v>
      </c>
      <c r="M610" s="95" t="s">
        <v>13530</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22719</v>
      </c>
      <c r="M611" s="95" t="s">
        <v>22720</v>
      </c>
      <c r="N611" s="15" t="s">
        <v>4064</v>
      </c>
      <c r="O611" s="15" t="s">
        <v>22775</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95" t="s">
        <v>22778</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22735</v>
      </c>
      <c r="M613" s="95" t="s">
        <v>22829</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23061</v>
      </c>
      <c r="M614" s="95" t="s">
        <v>23062</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22739</v>
      </c>
      <c r="M615" s="95" t="s">
        <v>23026</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22740</v>
      </c>
      <c r="M616" s="95" t="s">
        <v>23151</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22741</v>
      </c>
      <c r="M617" s="95" t="s">
        <v>23152</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22742</v>
      </c>
      <c r="M618" s="95" t="s">
        <v>23071</v>
      </c>
      <c r="N618" s="15" t="s">
        <v>20612</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22743</v>
      </c>
      <c r="M619" s="95" t="s">
        <v>23090</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22716</v>
      </c>
      <c r="L620" s="95" t="s">
        <v>22744</v>
      </c>
      <c r="M620" s="95" t="s">
        <v>14009</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22716</v>
      </c>
      <c r="L621" s="95" t="s">
        <v>22758</v>
      </c>
      <c r="M621" s="95" t="s">
        <v>22813</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22759</v>
      </c>
      <c r="M622" s="95" t="s">
        <v>14009</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95" t="s">
        <v>22764</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22837</v>
      </c>
      <c r="M624" s="95" t="s">
        <v>22881</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22716</v>
      </c>
      <c r="L625" s="95" t="s">
        <v>15227</v>
      </c>
      <c r="M625" s="95" t="s">
        <v>22817</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22716</v>
      </c>
      <c r="L626" s="95" t="s">
        <v>15227</v>
      </c>
      <c r="M626" s="95" t="s">
        <v>14009</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22716</v>
      </c>
      <c r="L627" s="95" t="s">
        <v>15227</v>
      </c>
      <c r="M627" s="95" t="s">
        <v>22815</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22716</v>
      </c>
      <c r="L628" s="95" t="s">
        <v>17711</v>
      </c>
      <c r="M628" s="95" t="s">
        <v>22766</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22767</v>
      </c>
      <c r="M629" s="95" t="s">
        <v>22830</v>
      </c>
      <c r="N629" s="15" t="s">
        <v>4064</v>
      </c>
      <c r="O629" s="15" t="s">
        <v>22775</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95" t="s">
        <v>22769</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95" t="s">
        <v>22928</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22770</v>
      </c>
      <c r="M632" s="95" t="s">
        <v>22953</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22771</v>
      </c>
      <c r="M633" s="95" t="s">
        <v>20151</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22772</v>
      </c>
      <c r="M634" s="95" t="s">
        <v>18489</v>
      </c>
      <c r="N634" s="15" t="s">
        <v>20128</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22773</v>
      </c>
      <c r="M635" s="95" t="s">
        <v>22840</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22777</v>
      </c>
      <c r="M636" s="95" t="s">
        <v>22646</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95" t="s">
        <v>20592</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95" t="s">
        <v>22836</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22781</v>
      </c>
      <c r="M639" s="9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22818</v>
      </c>
      <c r="M640" s="160" t="s">
        <v>23318</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22716</v>
      </c>
      <c r="L641" s="95" t="s">
        <v>22819</v>
      </c>
      <c r="M641" s="95" t="s">
        <v>22835</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22716</v>
      </c>
      <c r="L642" s="95" t="s">
        <v>22820</v>
      </c>
      <c r="M642" s="95" t="s">
        <v>22878</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22831</v>
      </c>
      <c r="M643" s="95" t="s">
        <v>22841</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22832</v>
      </c>
      <c r="M644" s="95" t="s">
        <v>22927</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95" t="s">
        <v>22833</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22834</v>
      </c>
      <c r="M646" s="95" t="s">
        <v>22931</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22838</v>
      </c>
      <c r="M647" s="95" t="s">
        <v>22875</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22839</v>
      </c>
      <c r="M648" s="95" t="s">
        <v>22876</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22856</v>
      </c>
      <c r="M649" s="95" t="s">
        <v>22972</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22857</v>
      </c>
      <c r="M650" s="95" t="s">
        <v>22954</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22858</v>
      </c>
      <c r="M651" s="95" t="s">
        <v>22625</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22962</v>
      </c>
      <c r="M652" s="95" t="s">
        <v>22709</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22957</v>
      </c>
      <c r="M653" s="95" t="s">
        <v>22966</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22877</v>
      </c>
      <c r="M654" s="95" t="s">
        <v>22971</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22627</v>
      </c>
      <c r="M655" s="95" t="s">
        <v>20378</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22716</v>
      </c>
      <c r="L656" s="95" t="s">
        <v>22879</v>
      </c>
      <c r="M656" s="95" t="s">
        <v>22884</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22716</v>
      </c>
      <c r="L657" s="95" t="s">
        <v>22885</v>
      </c>
      <c r="M657" s="95" t="s">
        <v>22944</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22716</v>
      </c>
      <c r="L658" s="95" t="s">
        <v>8909</v>
      </c>
      <c r="M658" s="95" t="s">
        <v>23211</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22880</v>
      </c>
      <c r="M659" s="96" t="s">
        <v>23025</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95" t="s">
        <v>22929</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22882</v>
      </c>
      <c r="M661" s="95" t="s">
        <v>18490</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22886</v>
      </c>
      <c r="M662" s="95" t="s">
        <v>22887</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22923</v>
      </c>
      <c r="M663" s="95" t="s">
        <v>22948</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95" t="s">
        <v>22967</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96" t="s">
        <v>23004</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22930</v>
      </c>
      <c r="M666" s="95" t="s">
        <v>22952</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22942</v>
      </c>
      <c r="M667" s="95" t="s">
        <v>22945</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95" t="s">
        <v>22956</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95" t="s">
        <v>22943</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22716</v>
      </c>
      <c r="L670" s="95" t="s">
        <v>15979</v>
      </c>
      <c r="M670" s="95" t="s">
        <v>23097</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22716</v>
      </c>
      <c r="L671" s="95" t="s">
        <v>15227</v>
      </c>
      <c r="M671" s="95" t="s">
        <v>22949</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c r="K672" s="448" t="s">
        <v>22716</v>
      </c>
      <c r="L672" s="95" t="s">
        <v>15227</v>
      </c>
      <c r="M672" s="95" t="s">
        <v>22960</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c r="K673" s="448" t="s">
        <v>22716</v>
      </c>
      <c r="L673" s="95" t="s">
        <v>15227</v>
      </c>
      <c r="M673" s="95" t="s">
        <v>22959</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22947</v>
      </c>
      <c r="M674" s="96" t="s">
        <v>18489</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22950</v>
      </c>
      <c r="M675" s="95" t="s">
        <v>20558</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95" t="s">
        <v>23021</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22951</v>
      </c>
      <c r="M677" s="95"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22716</v>
      </c>
      <c r="L678" s="95" t="s">
        <v>22958</v>
      </c>
      <c r="M678" s="95" t="s">
        <v>23020</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22716</v>
      </c>
      <c r="L679" s="95" t="s">
        <v>22758</v>
      </c>
      <c r="M679" s="95" t="s">
        <v>23066</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95" t="s">
        <v>22956</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22961</v>
      </c>
      <c r="M681" s="95" t="s">
        <v>23032</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22963</v>
      </c>
      <c r="M682" s="95" t="s">
        <v>23032</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22964</v>
      </c>
      <c r="M683" s="95" t="s">
        <v>23008</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22716</v>
      </c>
      <c r="L684" s="95" t="s">
        <v>22968</v>
      </c>
      <c r="M684" s="95" t="s">
        <v>23060</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22969</v>
      </c>
      <c r="M685" s="95" t="s">
        <v>23069</v>
      </c>
      <c r="N685" s="15" t="s">
        <v>23070</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22716</v>
      </c>
      <c r="L686" s="95" t="s">
        <v>22970</v>
      </c>
      <c r="M686" s="95" t="s">
        <v>23067</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23007</v>
      </c>
      <c r="M687" s="96" t="s">
        <v>23029</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23017</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22716</v>
      </c>
      <c r="L689" s="95" t="s">
        <v>23018</v>
      </c>
      <c r="M689" s="95" t="s">
        <v>23099</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23019</v>
      </c>
      <c r="M690" s="348" t="s">
        <v>23076</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23022</v>
      </c>
      <c r="M691" s="95" t="s">
        <v>23027</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23023</v>
      </c>
      <c r="M692" s="95" t="s">
        <v>23068</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23052</v>
      </c>
      <c r="M693" s="348" t="s">
        <v>23091</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22716</v>
      </c>
      <c r="L694" s="95" t="s">
        <v>23052</v>
      </c>
      <c r="M694" s="95" t="s">
        <v>23083</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23052</v>
      </c>
      <c r="M695" s="95" t="s">
        <v>22625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23052</v>
      </c>
      <c r="M696" s="95" t="s">
        <v>23329</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23052</v>
      </c>
      <c r="M697" s="95" t="s">
        <v>23328</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c r="K698" s="451" t="s">
        <v>8439</v>
      </c>
      <c r="L698" s="95" t="s">
        <v>23321</v>
      </c>
      <c r="M698" s="95" t="s">
        <v>23089</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23102</v>
      </c>
      <c r="M699" s="95" t="s">
        <v>23103</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23052</v>
      </c>
      <c r="M700" s="95" t="s">
        <v>23095</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23057</v>
      </c>
      <c r="M701" s="95"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23058</v>
      </c>
      <c r="M702" s="95" t="s">
        <v>23072</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23058</v>
      </c>
      <c r="M703" s="95" t="s">
        <v>23075</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23059</v>
      </c>
      <c r="M704" s="95" t="s">
        <v>23074</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23065</v>
      </c>
      <c r="M705" s="95" t="s">
        <v>23073</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20780</v>
      </c>
      <c r="M706" s="95" t="s">
        <v>23194</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95" t="s">
        <v>23094</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23064</v>
      </c>
      <c r="M708" s="95" t="s">
        <v>23082</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23077</v>
      </c>
      <c r="M709" s="95" t="s">
        <v>23105</v>
      </c>
      <c r="N709" s="15" t="s">
        <v>20614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22716</v>
      </c>
      <c r="L710" s="57" t="s">
        <v>23078</v>
      </c>
      <c r="M710" s="95" t="s">
        <v>23204</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23079</v>
      </c>
      <c r="M711" s="348" t="s">
        <v>23107</v>
      </c>
      <c r="N711" s="15" t="s">
        <v>23137</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23080</v>
      </c>
      <c r="M712" s="95" t="s">
        <v>23160</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23081</v>
      </c>
      <c r="M713" s="95" t="s">
        <v>23131</v>
      </c>
      <c r="N713" s="15" t="s">
        <v>20612</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23219</v>
      </c>
      <c r="M714" s="95" t="s">
        <v>23230</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23087</v>
      </c>
      <c r="M715" s="95" t="s">
        <v>23108</v>
      </c>
      <c r="N715" s="15" t="s">
        <v>20612</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23088</v>
      </c>
      <c r="M716" s="95" t="s">
        <v>23106</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22716</v>
      </c>
      <c r="L717" s="95" t="s">
        <v>23093</v>
      </c>
      <c r="M717" s="95"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23098</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23100</v>
      </c>
      <c r="M719" s="95" t="s">
        <v>23110</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23101</v>
      </c>
      <c r="M720" s="95" t="s">
        <v>23109</v>
      </c>
      <c r="N720" s="15" t="s">
        <v>20614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23130</v>
      </c>
      <c r="M721" s="95" t="s">
        <v>23138</v>
      </c>
      <c r="N721" s="15" t="s">
        <v>23139</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95" t="s">
        <v>23157</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23132</v>
      </c>
      <c r="M723" s="95"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23135</v>
      </c>
      <c r="M724" s="95" t="s">
        <v>23162</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23136</v>
      </c>
      <c r="M725" s="95"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95"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23052</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23147</v>
      </c>
      <c r="M728" s="95" t="s">
        <v>23150</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23148</v>
      </c>
      <c r="M729" s="95"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23149</v>
      </c>
      <c r="M730" s="95" t="s">
        <v>23166</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23218</v>
      </c>
      <c r="M731" s="95"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23153</v>
      </c>
      <c r="M732" s="160" t="s">
        <v>23167</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23154</v>
      </c>
      <c r="M733" s="348" t="s">
        <v>23169</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23155</v>
      </c>
      <c r="M734" s="95" t="s">
        <v>23163</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23158</v>
      </c>
      <c r="M735" s="95"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22716</v>
      </c>
      <c r="L736" s="95" t="s">
        <v>23159</v>
      </c>
      <c r="M736" s="95" t="s">
        <v>23168</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23161</v>
      </c>
      <c r="M737" s="95"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23164</v>
      </c>
      <c r="M738" s="95" t="s">
        <v>23196</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22716</v>
      </c>
      <c r="L739" s="95" t="s">
        <v>23165</v>
      </c>
      <c r="M739" s="160" t="s">
        <v>23210</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22716</v>
      </c>
      <c r="L740" s="95" t="s">
        <v>23165</v>
      </c>
      <c r="M740" s="160" t="s">
        <v>23195</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95" t="s">
        <v>23193</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23165</v>
      </c>
      <c r="M742" s="95" t="s">
        <v>23297</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23165</v>
      </c>
      <c r="M743" s="95" t="s">
        <v>23213</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23165</v>
      </c>
      <c r="M744" s="95" t="s">
        <v>23245</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22716</v>
      </c>
      <c r="L745" s="95" t="s">
        <v>23172</v>
      </c>
      <c r="M745" s="95" t="s">
        <v>23306</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23165</v>
      </c>
      <c r="M746" s="95"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23165</v>
      </c>
      <c r="M747" s="95"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23165</v>
      </c>
      <c r="M748" s="160" t="s">
        <v>23208</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23165</v>
      </c>
      <c r="M749" s="95" t="s">
        <v>23244</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22716</v>
      </c>
      <c r="L750" s="95" t="s">
        <v>23170</v>
      </c>
      <c r="M750" s="95" t="s">
        <v>23205</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23165</v>
      </c>
      <c r="M751" s="95" t="s">
        <v>23202</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23197</v>
      </c>
      <c r="M752" s="95" t="s">
        <v>23207</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23200</v>
      </c>
      <c r="M753" s="95"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22758</v>
      </c>
      <c r="M754" s="160" t="s">
        <v>23216</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23199</v>
      </c>
      <c r="M755" s="348" t="s">
        <v>23206</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23201</v>
      </c>
      <c r="M756" s="95" t="s">
        <v>23215</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23203</v>
      </c>
      <c r="M757" s="348" t="s">
        <v>23212</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23209</v>
      </c>
      <c r="M758" s="95" t="s">
        <v>23212</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95" t="s">
        <v>23220</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22716</v>
      </c>
      <c r="L760" s="95" t="s">
        <v>11976</v>
      </c>
      <c r="M760" s="95" t="s">
        <v>23231</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23217</v>
      </c>
      <c r="M761" s="95"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23165</v>
      </c>
      <c r="M762" s="95" t="s">
        <v>23229</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23165</v>
      </c>
      <c r="M763" s="95" t="s">
        <v>23233</v>
      </c>
      <c r="N763" s="15" t="s">
        <v>23086</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22716</v>
      </c>
      <c r="L764" s="95" t="s">
        <v>23232</v>
      </c>
      <c r="M764" s="160" t="s">
        <v>23304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23248</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95"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95" t="s">
        <v>23263</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23269</v>
      </c>
      <c r="L768" s="95" t="s">
        <v>23246</v>
      </c>
      <c r="M768" s="95" t="s">
        <v>23270</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23052</v>
      </c>
      <c r="M769" s="348" t="s">
        <v>23261</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23052</v>
      </c>
      <c r="M770" s="348" t="s">
        <v>23261</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23052</v>
      </c>
      <c r="M771" s="348" t="s">
        <v>23261</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23247</v>
      </c>
      <c r="M772" s="95" t="s">
        <v>23267</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23262</v>
      </c>
      <c r="M773" s="95" t="s">
        <v>23274</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95"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23264</v>
      </c>
      <c r="M775" s="95" t="s">
        <v>23277</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23265</v>
      </c>
      <c r="M776" s="95" t="s">
        <v>23283</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22716</v>
      </c>
      <c r="L777" s="95" t="s">
        <v>23165</v>
      </c>
      <c r="M777" s="95" t="s">
        <v>23305</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23165</v>
      </c>
      <c r="M778" s="95"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23165</v>
      </c>
      <c r="M779" s="95"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23165</v>
      </c>
      <c r="M780" s="95"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23268</v>
      </c>
      <c r="M781" s="95" t="s">
        <v>20592</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23271</v>
      </c>
      <c r="M782" s="95"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23272</v>
      </c>
      <c r="M783" s="95" t="s">
        <v>23276</v>
      </c>
      <c r="N783" s="15" t="s">
        <v>4064</v>
      </c>
      <c r="O783" s="15"/>
      <c r="P783" s="15"/>
    </row>
    <row r="784" spans="1:16" ht="15.75" customHeight="1" x14ac:dyDescent="0.25">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95" t="s">
        <v>23275</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23278</v>
      </c>
      <c r="M785" s="95" t="s">
        <v>23298</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23278</v>
      </c>
      <c r="M786" s="95"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95"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23286</v>
      </c>
      <c r="M788" s="348" t="s">
        <v>23310</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23287</v>
      </c>
      <c r="M789" s="95" t="s">
        <v>23294</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23285</v>
      </c>
      <c r="K790" s="36" t="s">
        <v>611</v>
      </c>
      <c r="L790" s="95" t="s">
        <v>23288</v>
      </c>
      <c r="M790" s="95"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23289</v>
      </c>
      <c r="M791" s="95"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23291</v>
      </c>
      <c r="M792" s="95" t="s">
        <v>23296</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23292</v>
      </c>
      <c r="M793" s="95" t="s">
        <v>23326</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t="s">
        <v>23290</v>
      </c>
      <c r="K794" s="36" t="s">
        <v>611</v>
      </c>
      <c r="L794" s="95" t="s">
        <v>23293</v>
      </c>
      <c r="M794" s="95" t="s">
        <v>4064</v>
      </c>
      <c r="N794" s="15"/>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23295</v>
      </c>
      <c r="M795" s="95" t="s">
        <v>23309</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23299</v>
      </c>
      <c r="M796" s="95" t="s">
        <v>23320</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23300</v>
      </c>
      <c r="M797" s="160" t="s">
        <v>23317</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23295</v>
      </c>
      <c r="M798" s="95" t="s">
        <v>23313</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23301</v>
      </c>
      <c r="M799" s="95" t="s">
        <v>23315</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23302</v>
      </c>
      <c r="M800" s="160" t="s">
        <v>23312</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23303</v>
      </c>
      <c r="M801" s="95"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23307</v>
      </c>
      <c r="M802" s="160" t="s">
        <v>23314</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t="s">
        <v>23290</v>
      </c>
      <c r="K803" s="448" t="s">
        <v>22716</v>
      </c>
      <c r="L803" s="160" t="s">
        <v>23308</v>
      </c>
      <c r="M803" s="95" t="s">
        <v>4064</v>
      </c>
      <c r="N803" s="15"/>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23285</v>
      </c>
      <c r="K804" s="448" t="s">
        <v>22716</v>
      </c>
      <c r="L804" s="160" t="s">
        <v>8909</v>
      </c>
      <c r="M804" s="95" t="s">
        <v>4064</v>
      </c>
      <c r="N804" s="15"/>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22716</v>
      </c>
      <c r="L805" s="160" t="s">
        <v>23311</v>
      </c>
      <c r="M805" s="95" t="s">
        <v>23327</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23316</v>
      </c>
      <c r="M806" s="160" t="s">
        <v>23322</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t="s">
        <v>23323</v>
      </c>
      <c r="K807" s="36" t="s">
        <v>611</v>
      </c>
      <c r="L807" s="95" t="s">
        <v>8909</v>
      </c>
      <c r="M807" s="95" t="s">
        <v>4064</v>
      </c>
      <c r="N807" s="15"/>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23290</v>
      </c>
      <c r="K808" s="36" t="s">
        <v>611</v>
      </c>
      <c r="L808" s="160" t="s">
        <v>23325</v>
      </c>
      <c r="M808" s="95" t="s">
        <v>4064</v>
      </c>
      <c r="N808" s="15"/>
      <c r="O808" s="15"/>
      <c r="P808" s="15"/>
    </row>
    <row r="809" spans="1:16" ht="15.75" customHeight="1" x14ac:dyDescent="0.25">
      <c r="A809" s="20"/>
      <c r="B809" s="22" t="e">
        <f>VLOOKUP(A809,VODANET!C$5:D2909,2,0)</f>
        <v>#N/A</v>
      </c>
      <c r="C809" s="22" t="e">
        <f>VLOOKUP(A809,VODANET!C$5:M2930,11,0)</f>
        <v>#N/A</v>
      </c>
      <c r="D809" s="10" t="e">
        <f>VLOOKUP(A809,VODANET!C$5:O2930,13,0)</f>
        <v>#N/A</v>
      </c>
      <c r="E809" s="355" t="e">
        <f>VLOOKUP(A809,VODANET!C$5:P2930,14,0)</f>
        <v>#N/A</v>
      </c>
      <c r="F809" s="355" t="e">
        <f>VLOOKUP(A809,Anatel!A$3:R3824,18,0)</f>
        <v>#N/A</v>
      </c>
      <c r="G809" s="355"/>
      <c r="H809" s="13" t="e">
        <f>VLOOKUP(A809,VODANET!C811:AH2926,32,0)</f>
        <v>#N/A</v>
      </c>
      <c r="I809" s="13"/>
      <c r="J809" s="13"/>
      <c r="K809" s="36"/>
      <c r="L809" s="95"/>
      <c r="M809" s="95" t="s">
        <v>4064</v>
      </c>
      <c r="N809" s="15"/>
      <c r="O809" s="15"/>
      <c r="P809" s="15"/>
    </row>
    <row r="810" spans="1:16" ht="15.75" customHeight="1" x14ac:dyDescent="0.25">
      <c r="A810" s="20"/>
      <c r="B810" s="22" t="e">
        <f>VLOOKUP(A810,VODANET!C$5:D2910,2,0)</f>
        <v>#N/A</v>
      </c>
      <c r="C810" s="22" t="e">
        <f>VLOOKUP(A810,VODANET!C$5:M2931,11,0)</f>
        <v>#N/A</v>
      </c>
      <c r="D810" s="10" t="e">
        <f>VLOOKUP(A810,VODANET!C$5:O2931,13,0)</f>
        <v>#N/A</v>
      </c>
      <c r="E810" s="355" t="e">
        <f>VLOOKUP(A810,VODANET!C$5:P2931,14,0)</f>
        <v>#N/A</v>
      </c>
      <c r="F810" s="355" t="e">
        <f>VLOOKUP(A810,Anatel!A$3:R3825,18,0)</f>
        <v>#N/A</v>
      </c>
      <c r="G810" s="355"/>
      <c r="H810" s="13" t="e">
        <f>VLOOKUP(A810,VODANET!C812:AH2927,32,0)</f>
        <v>#N/A</v>
      </c>
      <c r="I810" s="13"/>
      <c r="J810" s="13"/>
      <c r="K810" s="36"/>
      <c r="L810" s="95"/>
      <c r="M810" s="95" t="s">
        <v>4064</v>
      </c>
      <c r="N810" s="15"/>
      <c r="O810" s="15"/>
      <c r="P810" s="15"/>
    </row>
    <row r="811" spans="1:16" ht="15.75" customHeight="1" x14ac:dyDescent="0.25">
      <c r="A811" s="20"/>
      <c r="B811" s="22" t="e">
        <f>VLOOKUP(A811,VODANET!C$5:D2911,2,0)</f>
        <v>#N/A</v>
      </c>
      <c r="C811" s="22" t="e">
        <f>VLOOKUP(A811,VODANET!C$5:M2932,11,0)</f>
        <v>#N/A</v>
      </c>
      <c r="D811" s="10" t="e">
        <f>VLOOKUP(A811,VODANET!C$5:O2932,13,0)</f>
        <v>#N/A</v>
      </c>
      <c r="E811" s="355" t="e">
        <f>VLOOKUP(A811,VODANET!C$5:P2932,14,0)</f>
        <v>#N/A</v>
      </c>
      <c r="F811" s="355" t="e">
        <f>VLOOKUP(A811,Anatel!A$3:R3826,18,0)</f>
        <v>#N/A</v>
      </c>
      <c r="G811" s="355"/>
      <c r="H811" s="13" t="e">
        <f>VLOOKUP(A811,VODANET!C813:AH2928,32,0)</f>
        <v>#N/A</v>
      </c>
      <c r="I811" s="13"/>
      <c r="J811" s="13"/>
      <c r="K811" s="36"/>
      <c r="L811" s="95"/>
      <c r="M811" s="95" t="s">
        <v>4064</v>
      </c>
      <c r="N811" s="15"/>
      <c r="O811" s="15"/>
      <c r="P811" s="15"/>
    </row>
    <row r="812" spans="1:16" ht="15.75" customHeight="1" x14ac:dyDescent="0.25">
      <c r="A812" s="20"/>
      <c r="B812" s="22" t="e">
        <f>VLOOKUP(A812,VODANET!C$5:D2912,2,0)</f>
        <v>#N/A</v>
      </c>
      <c r="C812" s="22" t="e">
        <f>VLOOKUP(A812,VODANET!C$5:M2933,11,0)</f>
        <v>#N/A</v>
      </c>
      <c r="D812" s="10" t="e">
        <f>VLOOKUP(A812,VODANET!C$5:O2933,13,0)</f>
        <v>#N/A</v>
      </c>
      <c r="E812" s="355" t="e">
        <f>VLOOKUP(A812,VODANET!C$5:P2933,14,0)</f>
        <v>#N/A</v>
      </c>
      <c r="F812" s="355" t="e">
        <f>VLOOKUP(A812,Anatel!A$3:R3827,18,0)</f>
        <v>#N/A</v>
      </c>
      <c r="G812" s="355"/>
      <c r="H812" s="13" t="e">
        <f>VLOOKUP(A812,VODANET!C814:AH2929,32,0)</f>
        <v>#N/A</v>
      </c>
      <c r="I812" s="13"/>
      <c r="J812" s="13"/>
      <c r="K812" s="36"/>
      <c r="L812" s="95"/>
      <c r="M812" s="95" t="s">
        <v>4064</v>
      </c>
      <c r="N812" s="15"/>
      <c r="O812" s="15"/>
      <c r="P812" s="15"/>
    </row>
    <row r="813" spans="1:16" ht="15.75" customHeight="1" x14ac:dyDescent="0.25">
      <c r="A813" s="20"/>
      <c r="B813" s="22" t="e">
        <f>VLOOKUP(A813,VODANET!C$5:D2913,2,0)</f>
        <v>#N/A</v>
      </c>
      <c r="C813" s="22" t="e">
        <f>VLOOKUP(A813,VODANET!C$5:M2934,11,0)</f>
        <v>#N/A</v>
      </c>
      <c r="D813" s="10" t="e">
        <f>VLOOKUP(A813,VODANET!C$5:O2934,13,0)</f>
        <v>#N/A</v>
      </c>
      <c r="E813" s="355" t="e">
        <f>VLOOKUP(A813,VODANET!C$5:P2934,14,0)</f>
        <v>#N/A</v>
      </c>
      <c r="F813" s="355" t="e">
        <f>VLOOKUP(A813,Anatel!A$3:R3828,18,0)</f>
        <v>#N/A</v>
      </c>
      <c r="G813" s="355"/>
      <c r="H813" s="13" t="e">
        <f>VLOOKUP(A813,VODANET!C815:AH2930,32,0)</f>
        <v>#N/A</v>
      </c>
      <c r="I813" s="13"/>
      <c r="J813" s="13"/>
      <c r="K813" s="36"/>
      <c r="L813" s="95"/>
      <c r="M813" s="95" t="s">
        <v>4064</v>
      </c>
      <c r="N813" s="15"/>
      <c r="O813" s="15"/>
      <c r="P813" s="15"/>
    </row>
    <row r="814" spans="1:16" ht="15.75" customHeight="1" x14ac:dyDescent="0.25">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VLOOKUP(A814,VODANET!C816:AH2931,32,0)</f>
        <v>#N/A</v>
      </c>
      <c r="I814" s="13"/>
      <c r="J814" s="13"/>
      <c r="K814" s="36"/>
      <c r="L814" s="95"/>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VLOOKUP(A815,VODANET!C817:AH2932,32,0)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VLOOKUP(A816,VODANET!C818:AH2933,32,0)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VLOOKUP(A817,VODANET!C819:AH2934,32,0)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VLOOKUP(A818,VODANET!C820:AH2935,32,0)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VLOOKUP(A819,VODANET!C821:AH2936,32,0)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VLOOKUP(A820,VODANET!C822:AH2937,32,0)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VLOOKUP(A821,VODANET!C823:AH2938,32,0)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VLOOKUP(A822,VODANET!C824:AH2939,32,0)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VLOOKUP(A823,VODANET!C825:AH2940,32,0)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VLOOKUP(A824,VODANET!C826:AH2941,32,0)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VLOOKUP(A825,VODANET!C827:AH2942,32,0)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VLOOKUP(A826,VODANET!C828:AH2943,32,0)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VLOOKUP(A827,VODANET!C829:AH2944,32,0)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VLOOKUP(A828,VODANET!C830:AH2945,32,0)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VLOOKUP(A829,VODANET!C831:AH2946,32,0)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VLOOKUP(A830,VODANET!C832:AH2947,32,0)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VLOOKUP(A831,VODANET!C833:AH2948,32,0)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VLOOKUP(A832,VODANET!C834:AH2949,32,0)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VLOOKUP(A833,VODANET!C835:AH2950,32,0)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VLOOKUP(A834,VODANET!C836:AH2951,32,0)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VLOOKUP(A835,VODANET!C837:AH2952,32,0)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VLOOKUP(A836,VODANET!C838:AH2953,32,0)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VLOOKUP(A837,VODANET!C839:AH2954,32,0)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VLOOKUP(A838,VODANET!C840:AH2955,32,0)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VLOOKUP(A839,VODANET!C841:AH2956,32,0)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VLOOKUP(A840,VODANET!C842:AH2957,32,0)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VLOOKUP(A841,VODANET!C843:AH2958,32,0)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VLOOKUP(A842,VODANET!C844:AH2959,32,0)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VLOOKUP(A843,VODANET!C845:AH2960,32,0)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VLOOKUP(A844,VODANET!C846:AH2961,32,0)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VLOOKUP(A845,VODANET!C847:AH2962,32,0)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VLOOKUP(A846,VODANET!C848:AH2963,32,0)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VLOOKUP(A847,VODANET!C849:AH2964,32,0)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VLOOKUP(A848,VODANET!C850:AH2965,32,0)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C325" sqref="C325"/>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2">
        <v>40</v>
      </c>
      <c r="D27" s="463"/>
      <c r="E27" s="462">
        <v>40</v>
      </c>
      <c r="F27" s="463"/>
      <c r="G27" s="462">
        <v>40</v>
      </c>
      <c r="H27" s="463"/>
      <c r="I27" s="462">
        <v>40</v>
      </c>
      <c r="J27" s="463"/>
      <c r="K27" s="462">
        <v>40</v>
      </c>
      <c r="L27" s="463"/>
      <c r="M27" s="110">
        <f>SUM(C27:L27)</f>
        <v>200</v>
      </c>
    </row>
    <row r="28" spans="2:14" ht="16.5" customHeight="1" x14ac:dyDescent="0.25">
      <c r="B28" s="104" t="s">
        <v>5490</v>
      </c>
      <c r="C28" s="462">
        <f>COUNTIFS(VODANET!$AB$5:$AB$4966,"&gt;="&amp;Mensal!C26,VODANET!$AB$5:$AB$4966,"&lt;="&amp;Mensal!D26)</f>
        <v>56</v>
      </c>
      <c r="D28" s="463"/>
      <c r="E28" s="462">
        <f>COUNTIFS(VODANET!$AB$5:$AB$4966,"&gt;="&amp;Mensal!E26,VODANET!$AB$5:$AB$4966,"&lt;="&amp;Mensal!F26)</f>
        <v>41</v>
      </c>
      <c r="F28" s="463"/>
      <c r="G28" s="462">
        <f>COUNTIFS(VODANET!$AB$5:$AB$4966,"&gt;="&amp;Mensal!G26,VODANET!$AB$5:$AB$4966,"&lt;="&amp;Mensal!H26)</f>
        <v>57</v>
      </c>
      <c r="H28" s="463"/>
      <c r="I28" s="462">
        <f>COUNTIFS(VODANET!$AB$5:$AB$4966,"&gt;="&amp;Mensal!I26,VODANET!$AB$5:$AB$4966,"&lt;="&amp;Mensal!J26)</f>
        <v>21</v>
      </c>
      <c r="J28" s="463"/>
      <c r="K28" s="462">
        <f>COUNTIFS(VODANET!$AB$5:$AB$4966,"&gt;="&amp;Mensal!K26,VODANET!$AB$5:$AB$4966,"&lt;="&amp;Mensal!L26)</f>
        <v>21</v>
      </c>
      <c r="L28" s="463"/>
      <c r="M28" s="110">
        <f>SUM(C28:L28)</f>
        <v>196</v>
      </c>
    </row>
    <row r="29" spans="2:14" ht="16.5" customHeight="1" thickBot="1" x14ac:dyDescent="0.3">
      <c r="B29" s="105" t="s">
        <v>6760</v>
      </c>
      <c r="C29" s="460">
        <v>0</v>
      </c>
      <c r="D29" s="461"/>
      <c r="E29" s="460">
        <v>0</v>
      </c>
      <c r="F29" s="461"/>
      <c r="G29" s="460">
        <v>0</v>
      </c>
      <c r="H29" s="461"/>
      <c r="I29" s="460">
        <v>0</v>
      </c>
      <c r="J29" s="461"/>
      <c r="K29" s="460">
        <v>6</v>
      </c>
      <c r="L29" s="461"/>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2">
        <v>18</v>
      </c>
      <c r="D39" s="463"/>
      <c r="E39" s="462">
        <v>58</v>
      </c>
      <c r="F39" s="463"/>
      <c r="G39" s="462">
        <v>58</v>
      </c>
      <c r="H39" s="463"/>
      <c r="I39" s="462">
        <v>56</v>
      </c>
      <c r="J39" s="463"/>
      <c r="K39" s="110">
        <f>SUM(C39:J39)</f>
        <v>190</v>
      </c>
    </row>
    <row r="40" spans="2:11" ht="16.5" customHeight="1" x14ac:dyDescent="0.25">
      <c r="B40" s="104" t="s">
        <v>5490</v>
      </c>
      <c r="C40" s="462">
        <f>COUNTIFS(VODANET!$AB$5:$AB$4966,"&gt;="&amp;Mensal!C38,VODANET!$AB$5:$AB$4966,"&lt;="&amp;Mensal!D38)</f>
        <v>14</v>
      </c>
      <c r="D40" s="463"/>
      <c r="E40" s="462">
        <f>COUNTIFS(VODANET!$AB$5:$AB$4966,"&gt;="&amp;Mensal!E38,VODANET!$AB$5:$AB$4966,"&lt;="&amp;Mensal!F38)</f>
        <v>26</v>
      </c>
      <c r="F40" s="463"/>
      <c r="G40" s="462">
        <f>COUNTIFS(VODANET!$AB$5:$AB$4966,"&gt;="&amp;Mensal!G38,VODANET!$AB$5:$AB$4966,"&lt;="&amp;Mensal!H38)</f>
        <v>68</v>
      </c>
      <c r="H40" s="463"/>
      <c r="I40" s="462">
        <f>COUNTIFS(VODANET!$AB$5:$AB$4966,"&gt;="&amp;Mensal!I38,VODANET!$AB$5:$AB$4966,"&lt;="&amp;Mensal!J38)</f>
        <v>33</v>
      </c>
      <c r="J40" s="463"/>
      <c r="K40" s="110">
        <f>SUM(C40:J40)</f>
        <v>141</v>
      </c>
    </row>
    <row r="41" spans="2:11" ht="16.5" customHeight="1" thickBot="1" x14ac:dyDescent="0.3">
      <c r="B41" s="105" t="s">
        <v>6760</v>
      </c>
      <c r="C41" s="460">
        <v>7</v>
      </c>
      <c r="D41" s="461"/>
      <c r="E41" s="460">
        <v>16</v>
      </c>
      <c r="F41" s="461"/>
      <c r="G41" s="460">
        <v>6</v>
      </c>
      <c r="H41" s="461"/>
      <c r="I41" s="460">
        <v>15</v>
      </c>
      <c r="J41" s="461"/>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2">
        <v>50</v>
      </c>
      <c r="D52" s="463"/>
      <c r="E52" s="462">
        <v>20</v>
      </c>
      <c r="F52" s="463"/>
      <c r="G52" s="462">
        <v>20</v>
      </c>
      <c r="H52" s="463"/>
      <c r="I52" s="462">
        <v>90</v>
      </c>
      <c r="J52" s="463"/>
      <c r="K52" s="462">
        <v>10</v>
      </c>
      <c r="L52" s="463"/>
      <c r="M52" s="110">
        <f>SUM(C52:L52)</f>
        <v>190</v>
      </c>
    </row>
    <row r="53" spans="2:13" ht="16.5" customHeight="1" x14ac:dyDescent="0.25">
      <c r="B53" s="104" t="s">
        <v>5490</v>
      </c>
      <c r="C53" s="462">
        <f>COUNTIFS(VODANET!$AB$5:$AB$4966,"&gt;="&amp;Mensal!C51,VODANET!$AB$5:$AB$4966,"&lt;="&amp;Mensal!D51)</f>
        <v>29</v>
      </c>
      <c r="D53" s="463"/>
      <c r="E53" s="462">
        <f>COUNTIFS(VODANET!$AB$5:$AB$4966,"&gt;="&amp;Mensal!E51,VODANET!$AB$5:$AB$4966,"&lt;="&amp;Mensal!F51)</f>
        <v>12</v>
      </c>
      <c r="F53" s="463"/>
      <c r="G53" s="462">
        <f>COUNTIFS(VODANET!$AB$5:$AB$4966,"&gt;="&amp;Mensal!G51,VODANET!$AB$5:$AB$4966,"&lt;="&amp;Mensal!H51)</f>
        <v>17</v>
      </c>
      <c r="H53" s="463"/>
      <c r="I53" s="462">
        <f>COUNTIFS(VODANET!$AB$5:$AB$4966,"&gt;="&amp;Mensal!I51,VODANET!$AB$5:$AB$4966,"&lt;="&amp;Mensal!J51)</f>
        <v>33</v>
      </c>
      <c r="J53" s="463"/>
      <c r="K53" s="462">
        <f>COUNTIFS(VODANET!$AB$5:$AB$4966,"&gt;="&amp;Mensal!K51,VODANET!$AB$5:$AB$4966,"&lt;="&amp;Mensal!L51)</f>
        <v>22</v>
      </c>
      <c r="L53" s="463"/>
      <c r="M53" s="110">
        <f>SUM(C53:L53)</f>
        <v>113</v>
      </c>
    </row>
    <row r="54" spans="2:13" ht="16.5" customHeight="1" thickBot="1" x14ac:dyDescent="0.3">
      <c r="B54" s="105" t="s">
        <v>6760</v>
      </c>
      <c r="C54" s="460">
        <v>3</v>
      </c>
      <c r="D54" s="461"/>
      <c r="E54" s="460">
        <v>7</v>
      </c>
      <c r="F54" s="461"/>
      <c r="G54" s="460">
        <v>6</v>
      </c>
      <c r="H54" s="461"/>
      <c r="I54" s="460">
        <v>0</v>
      </c>
      <c r="J54" s="461"/>
      <c r="K54" s="460">
        <v>0</v>
      </c>
      <c r="L54" s="461"/>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2">
        <v>0</v>
      </c>
      <c r="D64" s="463"/>
      <c r="E64" s="462">
        <v>40</v>
      </c>
      <c r="F64" s="463"/>
      <c r="G64" s="462">
        <v>30</v>
      </c>
      <c r="H64" s="463"/>
      <c r="I64" s="462">
        <v>50</v>
      </c>
      <c r="J64" s="463"/>
      <c r="K64" s="462">
        <v>80</v>
      </c>
      <c r="L64" s="463"/>
      <c r="M64" s="110">
        <f>SUM(C64:L64)</f>
        <v>200</v>
      </c>
    </row>
    <row r="65" spans="2:13" ht="16.5" customHeight="1" x14ac:dyDescent="0.25">
      <c r="B65" s="104" t="s">
        <v>5490</v>
      </c>
      <c r="C65" s="462">
        <f>COUNTIFS(VODANET!$AB$5:$AB$4966,"&gt;="&amp;Mensal!C63,VODANET!$AB$5:$AB$4966,"&lt;="&amp;Mensal!D63)</f>
        <v>0</v>
      </c>
      <c r="D65" s="463"/>
      <c r="E65" s="462">
        <f>COUNTIFS(VODANET!$AB$5:$AB$4966,"&gt;="&amp;Mensal!E63,VODANET!$AB$5:$AB$4966,"&lt;="&amp;Mensal!F63)</f>
        <v>33</v>
      </c>
      <c r="F65" s="463"/>
      <c r="G65" s="462">
        <f>COUNTIFS(VODANET!$AB$5:$AB$4966,"&gt;="&amp;Mensal!G63,VODANET!$AB$5:$AB$4966,"&lt;="&amp;Mensal!H63)</f>
        <v>6</v>
      </c>
      <c r="H65" s="463"/>
      <c r="I65" s="462">
        <f>COUNTIFS(VODANET!$AB$5:$AB$4966,"&gt;="&amp;Mensal!I63,VODANET!$AB$5:$AB$4966,"&lt;="&amp;Mensal!J63)</f>
        <v>56</v>
      </c>
      <c r="J65" s="463"/>
      <c r="K65" s="462">
        <f>COUNTIFS(VODANET!$AB$5:$AB$4966,"&gt;="&amp;Mensal!K63,VODANET!$AB$5:$AB$4966,"&lt;="&amp;Mensal!L63)</f>
        <v>43</v>
      </c>
      <c r="L65" s="463"/>
      <c r="M65" s="110">
        <f>SUM(C65:L65)</f>
        <v>138</v>
      </c>
    </row>
    <row r="66" spans="2:13" ht="16.5" customHeight="1" thickBot="1" x14ac:dyDescent="0.3">
      <c r="B66" s="105" t="s">
        <v>6760</v>
      </c>
      <c r="C66" s="460">
        <v>8</v>
      </c>
      <c r="D66" s="461"/>
      <c r="E66" s="460">
        <v>0</v>
      </c>
      <c r="F66" s="461"/>
      <c r="G66" s="460">
        <v>6</v>
      </c>
      <c r="H66" s="461"/>
      <c r="I66" s="460">
        <v>10</v>
      </c>
      <c r="J66" s="461"/>
      <c r="K66" s="460">
        <v>8</v>
      </c>
      <c r="L66" s="461"/>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2">
        <v>100</v>
      </c>
      <c r="D77" s="463"/>
      <c r="E77" s="462">
        <v>100</v>
      </c>
      <c r="F77" s="463"/>
      <c r="G77" s="462">
        <v>91</v>
      </c>
      <c r="H77" s="463"/>
      <c r="I77" s="462">
        <v>13</v>
      </c>
      <c r="J77" s="463"/>
      <c r="K77" s="110">
        <f>SUM(C77:J77)</f>
        <v>304</v>
      </c>
    </row>
    <row r="78" spans="2:13" ht="16.5" customHeight="1" x14ac:dyDescent="0.25">
      <c r="B78" s="104" t="s">
        <v>5490</v>
      </c>
      <c r="C78" s="462">
        <f>COUNTIFS(VODANET!$AB$5:$AB$4966,"&gt;="&amp;Mensal!C76,VODANET!$AB$5:$AB$4966,"&lt;="&amp;Mensal!D76)</f>
        <v>50</v>
      </c>
      <c r="D78" s="463"/>
      <c r="E78" s="462">
        <f>COUNTIFS(VODANET!$AB$5:$AB$4966,"&gt;="&amp;Mensal!E76,VODANET!$AB$5:$AB$4966,"&lt;="&amp;Mensal!F76)</f>
        <v>80</v>
      </c>
      <c r="F78" s="463"/>
      <c r="G78" s="462">
        <f>COUNTIFS(VODANET!$AB$5:$AB$4966,"&gt;="&amp;Mensal!G76,VODANET!$AB$5:$AB$4966,"&lt;="&amp;Mensal!H76)</f>
        <v>92</v>
      </c>
      <c r="H78" s="463"/>
      <c r="I78" s="462">
        <f>COUNTIFS(VODANET!$AB$5:$AB$4966,"&gt;="&amp;Mensal!I76,VODANET!$AB$5:$AB$4966,"&lt;="&amp;Mensal!J76)</f>
        <v>7</v>
      </c>
      <c r="J78" s="463"/>
      <c r="K78" s="110">
        <f>SUM(C78:J78)</f>
        <v>229</v>
      </c>
    </row>
    <row r="79" spans="2:13" ht="16.5" customHeight="1" thickBot="1" x14ac:dyDescent="0.3">
      <c r="B79" s="105" t="s">
        <v>6760</v>
      </c>
      <c r="C79" s="460">
        <v>10</v>
      </c>
      <c r="D79" s="461"/>
      <c r="E79" s="460">
        <v>6</v>
      </c>
      <c r="F79" s="461"/>
      <c r="G79" s="460">
        <v>7</v>
      </c>
      <c r="H79" s="461"/>
      <c r="I79" s="460">
        <v>0</v>
      </c>
      <c r="J79" s="461"/>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2">
        <v>10</v>
      </c>
      <c r="D91" s="463"/>
      <c r="E91" s="462">
        <v>10</v>
      </c>
      <c r="F91" s="463"/>
      <c r="G91" s="462">
        <v>10</v>
      </c>
      <c r="H91" s="463"/>
      <c r="I91" s="462">
        <v>10</v>
      </c>
      <c r="J91" s="463"/>
      <c r="K91" s="462">
        <v>10</v>
      </c>
      <c r="L91" s="463"/>
      <c r="M91" s="110">
        <f>SUM(C91:L91)</f>
        <v>50</v>
      </c>
    </row>
    <row r="92" spans="2:13" ht="16.5" customHeight="1" x14ac:dyDescent="0.25">
      <c r="B92" s="104" t="s">
        <v>5490</v>
      </c>
      <c r="C92" s="462">
        <f>COUNTIFS(VODANET!$AB$5:$AB$4966,"&gt;="&amp;Mensal!C90,VODANET!$AB$5:$AB$4966,"&lt;="&amp;Mensal!D90)</f>
        <v>6</v>
      </c>
      <c r="D92" s="463"/>
      <c r="E92" s="462">
        <f>COUNTIFS(VODANET!$AB$5:$AB$4966,"&gt;="&amp;Mensal!E90,VODANET!$AB$5:$AB$4966,"&lt;="&amp;Mensal!F90)</f>
        <v>12</v>
      </c>
      <c r="F92" s="463"/>
      <c r="G92" s="462">
        <f>COUNTIFS(VODANET!$AB$5:$AB$4966,"&gt;="&amp;Mensal!G90,VODANET!$AB$5:$AB$4966,"&lt;="&amp;Mensal!H90)</f>
        <v>9</v>
      </c>
      <c r="H92" s="463"/>
      <c r="I92" s="462">
        <f>COUNTIFS(VODANET!$AB$5:$AB$4966,"&gt;="&amp;Mensal!I90,VODANET!$AB$5:$AB$4966,"&lt;="&amp;Mensal!J90)</f>
        <v>18</v>
      </c>
      <c r="J92" s="463"/>
      <c r="K92" s="462">
        <f>COUNTIFS(VODANET!$AB$5:$AB$4966,"&gt;="&amp;Mensal!K90,VODANET!$AB$5:$AB$4966,"&lt;="&amp;Mensal!L90)</f>
        <v>30</v>
      </c>
      <c r="L92" s="463"/>
      <c r="M92" s="110">
        <f>SUM(C92:L92)</f>
        <v>75</v>
      </c>
    </row>
    <row r="93" spans="2:13" ht="16.5" customHeight="1" thickBot="1" x14ac:dyDescent="0.3">
      <c r="B93" s="105" t="s">
        <v>6760</v>
      </c>
      <c r="C93" s="460">
        <v>1</v>
      </c>
      <c r="D93" s="461"/>
      <c r="E93" s="460">
        <v>0</v>
      </c>
      <c r="F93" s="461"/>
      <c r="G93" s="460">
        <v>3</v>
      </c>
      <c r="H93" s="461"/>
      <c r="I93" s="460">
        <v>0</v>
      </c>
      <c r="J93" s="461"/>
      <c r="K93" s="460">
        <v>8</v>
      </c>
      <c r="L93" s="461"/>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5490</v>
      </c>
      <c r="C106" s="462">
        <f>COUNTIFS(VODANET!$AB$5:$AB$4966,"&gt;="&amp;Mensal!C104,VODANET!$AB$5:$AB$4966,"&lt;="&amp;Mensal!D104)</f>
        <v>2</v>
      </c>
      <c r="D106" s="463"/>
      <c r="E106" s="462">
        <f>COUNTIFS(VODANET!$AB$5:$AB$4966,"&gt;="&amp;Mensal!E104,VODANET!$AB$5:$AB$4966,"&lt;="&amp;Mensal!F104)</f>
        <v>29</v>
      </c>
      <c r="F106" s="463"/>
      <c r="G106" s="462">
        <f>COUNTIFS(VODANET!$AB$5:$AB$4966,"&gt;="&amp;Mensal!G104,VODANET!$AB$5:$AB$4966,"&lt;="&amp;Mensal!H104)</f>
        <v>1</v>
      </c>
      <c r="H106" s="463"/>
      <c r="I106" s="462">
        <f>COUNTIFS(VODANET!$AB$5:$AB$4966,"&gt;="&amp;Mensal!I104,VODANET!$AB$5:$AB$4966,"&lt;="&amp;Mensal!J104)</f>
        <v>5</v>
      </c>
      <c r="J106" s="463"/>
      <c r="K106" s="462">
        <f>COUNTIFS(VODANET!$AB$5:$AB$4966,"&gt;="&amp;Mensal!K104,VODANET!$AB$5:$AB$4966,"&lt;="&amp;Mensal!L104)</f>
        <v>26</v>
      </c>
      <c r="L106" s="463"/>
      <c r="M106" s="110">
        <f>SUM(C106:L106)</f>
        <v>63</v>
      </c>
    </row>
    <row r="107" spans="2:13" ht="16.5" customHeight="1" thickBot="1" x14ac:dyDescent="0.3">
      <c r="B107" s="105" t="s">
        <v>6760</v>
      </c>
      <c r="C107" s="460">
        <v>0</v>
      </c>
      <c r="D107" s="461"/>
      <c r="E107" s="460">
        <v>2</v>
      </c>
      <c r="F107" s="461"/>
      <c r="G107" s="460">
        <v>3</v>
      </c>
      <c r="H107" s="461"/>
      <c r="I107" s="460">
        <v>0</v>
      </c>
      <c r="J107" s="461"/>
      <c r="K107" s="460">
        <v>0</v>
      </c>
      <c r="L107" s="461"/>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5490</v>
      </c>
      <c r="C119" s="462">
        <f>COUNTIFS(VODANET!$AB$5:$AB$4966,"&gt;="&amp;Mensal!C117,VODANET!$AB$5:$AB$4966,"&lt;="&amp;Mensal!D117)</f>
        <v>9</v>
      </c>
      <c r="D119" s="463"/>
      <c r="E119" s="462">
        <f>COUNTIFS(VODANET!$AB$5:$AB$4966,"&gt;="&amp;Mensal!E117,VODANET!$AB$5:$AB$4966,"&lt;="&amp;Mensal!F117)</f>
        <v>26</v>
      </c>
      <c r="F119" s="463"/>
      <c r="G119" s="462">
        <f>COUNTIFS(VODANET!$AB$5:$AB$4966,"&gt;="&amp;Mensal!G117,VODANET!$AB$5:$AB$4966,"&lt;="&amp;Mensal!H117)</f>
        <v>27</v>
      </c>
      <c r="H119" s="463"/>
      <c r="I119" s="462">
        <f>COUNTIFS(VODANET!$AB$5:$AB$4966,"&gt;="&amp;Mensal!I117,VODANET!$AB$5:$AB$4966,"&lt;="&amp;Mensal!J117)</f>
        <v>14</v>
      </c>
      <c r="J119" s="463"/>
      <c r="K119" s="462">
        <f>COUNTIFS(VODANET!$AB$5:$AB$4966,"&gt;="&amp;Mensal!K117,VODANET!$AB$5:$AB$4966,"&lt;="&amp;Mensal!L117)</f>
        <v>15</v>
      </c>
      <c r="L119" s="463"/>
      <c r="M119" s="110">
        <f>SUM(C119:L119)</f>
        <v>91</v>
      </c>
    </row>
    <row r="120" spans="2:13" ht="16.5" customHeight="1" thickBot="1" x14ac:dyDescent="0.3">
      <c r="B120" s="105" t="s">
        <v>6760</v>
      </c>
      <c r="C120" s="460">
        <v>4</v>
      </c>
      <c r="D120" s="461"/>
      <c r="E120" s="460">
        <v>2</v>
      </c>
      <c r="F120" s="461"/>
      <c r="G120" s="460">
        <v>0</v>
      </c>
      <c r="H120" s="461"/>
      <c r="I120" s="460">
        <v>0</v>
      </c>
      <c r="J120" s="461"/>
      <c r="K120" s="460">
        <v>0</v>
      </c>
      <c r="L120" s="461"/>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5490</v>
      </c>
      <c r="C132" s="462">
        <f>COUNTIFS(VODANET!$AB$5:$AB$4966,"&gt;="&amp;Mensal!C130,VODANET!$AB$5:$AB$4966,"&lt;="&amp;Mensal!D130)</f>
        <v>33</v>
      </c>
      <c r="D132" s="463"/>
      <c r="E132" s="462">
        <f>COUNTIFS(VODANET!$AB$5:$AB$4966,"&gt;="&amp;Mensal!E130,VODANET!$AB$5:$AB$4966,"&lt;="&amp;Mensal!F130)</f>
        <v>20</v>
      </c>
      <c r="F132" s="463"/>
      <c r="G132" s="462">
        <f>COUNTIFS(VODANET!$AB$5:$AB$4966,"&gt;="&amp;Mensal!G130,VODANET!$AB$5:$AB$4966,"&lt;="&amp;Mensal!H130)</f>
        <v>15</v>
      </c>
      <c r="H132" s="463"/>
      <c r="I132" s="462">
        <f>COUNTIFS(VODANET!$AB$5:$AB$4966,"&gt;="&amp;Mensal!I130,VODANET!$AB$5:$AB$4966,"&lt;="&amp;Mensal!J130)</f>
        <v>33</v>
      </c>
      <c r="J132" s="463"/>
      <c r="K132" s="462">
        <f>COUNTIFS(VODANET!$AB$5:$AB$4966,"&gt;="&amp;Mensal!K130,VODANET!$AB$5:$AB$4966,"&lt;="&amp;Mensal!L130)</f>
        <v>23</v>
      </c>
      <c r="L132" s="463"/>
      <c r="M132" s="110">
        <f>SUM(C132:L132)</f>
        <v>124</v>
      </c>
    </row>
    <row r="133" spans="2:13" ht="16.5" customHeight="1" thickBot="1" x14ac:dyDescent="0.3">
      <c r="B133" s="105" t="s">
        <v>6760</v>
      </c>
      <c r="C133" s="460">
        <v>4</v>
      </c>
      <c r="D133" s="461"/>
      <c r="E133" s="460">
        <v>0</v>
      </c>
      <c r="F133" s="461"/>
      <c r="G133" s="460">
        <v>4</v>
      </c>
      <c r="H133" s="461"/>
      <c r="I133" s="460">
        <v>1</v>
      </c>
      <c r="J133" s="461"/>
      <c r="K133" s="460">
        <v>5</v>
      </c>
      <c r="L133" s="461"/>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5490</v>
      </c>
      <c r="C145" s="462">
        <f>COUNTIFS(VODANET!$AB$5:$AB$4966,"&gt;="&amp;Mensal!C143,VODANET!$AB$5:$AB$4966,"&lt;="&amp;Mensal!D143)</f>
        <v>28</v>
      </c>
      <c r="D145" s="463"/>
      <c r="E145" s="462">
        <f>COUNTIFS(VODANET!$AB$5:$AB$4966,"&gt;="&amp;Mensal!E143,VODANET!$AB$5:$AB$4966,"&lt;="&amp;Mensal!F143)</f>
        <v>32</v>
      </c>
      <c r="F145" s="463"/>
      <c r="G145" s="462">
        <f>COUNTIFS(VODANET!$AB$5:$AB$4966,"&gt;="&amp;Mensal!G143,VODANET!$AB$5:$AB$4966,"&lt;="&amp;Mensal!H143)</f>
        <v>40</v>
      </c>
      <c r="H145" s="463"/>
      <c r="I145" s="462">
        <f>COUNTIFS(VODANET!$AB$5:$AB$4966,"&gt;="&amp;Mensal!I143,VODANET!$AB$5:$AB$4966,"&lt;="&amp;Mensal!J143)</f>
        <v>24</v>
      </c>
      <c r="J145" s="463"/>
      <c r="K145" s="462">
        <f>COUNTIFS(VODANET!$AB$5:$AB$4966,"&gt;="&amp;Mensal!K143,VODANET!$AB$5:$AB$4966,"&lt;="&amp;Mensal!L143)</f>
        <v>26</v>
      </c>
      <c r="L145" s="463"/>
      <c r="M145" s="110">
        <f>SUM(C145:L145)</f>
        <v>150</v>
      </c>
    </row>
    <row r="146" spans="2:13" ht="16.5" customHeight="1" thickBot="1" x14ac:dyDescent="0.3">
      <c r="B146" s="105" t="s">
        <v>6760</v>
      </c>
      <c r="C146" s="460">
        <v>1</v>
      </c>
      <c r="D146" s="461"/>
      <c r="E146" s="460">
        <v>0</v>
      </c>
      <c r="F146" s="461"/>
      <c r="G146" s="460">
        <v>4</v>
      </c>
      <c r="H146" s="461"/>
      <c r="I146" s="460">
        <v>0</v>
      </c>
      <c r="J146" s="461"/>
      <c r="K146" s="460">
        <v>6</v>
      </c>
      <c r="L146" s="461"/>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2">
        <v>50</v>
      </c>
      <c r="D157" s="463"/>
      <c r="E157" s="462">
        <v>50</v>
      </c>
      <c r="F157" s="463"/>
      <c r="G157" s="462">
        <v>50</v>
      </c>
      <c r="H157" s="463"/>
      <c r="I157" s="462">
        <v>50</v>
      </c>
      <c r="J157" s="463"/>
      <c r="K157" s="110">
        <f>SUM(C157:J157)</f>
        <v>200</v>
      </c>
    </row>
    <row r="158" spans="2:13" ht="16.5" customHeight="1" x14ac:dyDescent="0.25">
      <c r="B158" s="104" t="s">
        <v>5490</v>
      </c>
      <c r="C158" s="462">
        <f>COUNTIFS(VODANET!$AB$5:$AB$4966,"&gt;="&amp;Mensal!C156,VODANET!$AB$5:$AB$4966,"&lt;="&amp;Mensal!D156)</f>
        <v>47</v>
      </c>
      <c r="D158" s="463"/>
      <c r="E158" s="462">
        <f>COUNTIFS(VODANET!$AB$5:$AB$4966,"&gt;="&amp;Mensal!E156,VODANET!$AB$5:$AB$4966,"&lt;="&amp;Mensal!F156)</f>
        <v>32</v>
      </c>
      <c r="F158" s="463"/>
      <c r="G158" s="462">
        <f>COUNTIFS(VODANET!$AB$5:$AB$4966,"&gt;="&amp;Mensal!G156,VODANET!$AB$5:$AB$4966,"&lt;="&amp;Mensal!H156)</f>
        <v>36</v>
      </c>
      <c r="H158" s="463"/>
      <c r="I158" s="462">
        <f>COUNTIFS(VODANET!$AB$5:$AB$4966,"&gt;="&amp;Mensal!I156,VODANET!$AB$5:$AB$4966,"&lt;="&amp;Mensal!J156)</f>
        <v>90</v>
      </c>
      <c r="J158" s="463"/>
      <c r="K158" s="110">
        <f>SUM(C158:J158)</f>
        <v>205</v>
      </c>
    </row>
    <row r="159" spans="2:13" ht="16.5" customHeight="1" thickBot="1" x14ac:dyDescent="0.3">
      <c r="B159" s="105" t="s">
        <v>6760</v>
      </c>
      <c r="C159" s="460">
        <v>0</v>
      </c>
      <c r="D159" s="461"/>
      <c r="E159" s="460">
        <v>0</v>
      </c>
      <c r="F159" s="461"/>
      <c r="G159" s="460">
        <v>0</v>
      </c>
      <c r="H159" s="461"/>
      <c r="I159" s="460">
        <v>0</v>
      </c>
      <c r="J159" s="461"/>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5490</v>
      </c>
      <c r="C171" s="462">
        <f>COUNTIFS(VODANET!$AB$5:$AB$4966,"&gt;="&amp;Mensal!C169,VODANET!$AB$5:$AB$4966,"&lt;="&amp;Mensal!D169)</f>
        <v>10</v>
      </c>
      <c r="D171" s="463"/>
      <c r="E171" s="462">
        <f>COUNTIFS(VODANET!$AB$5:$AB$4966,"&gt;="&amp;Mensal!E169,VODANET!$AB$5:$AB$4966,"&lt;="&amp;Mensal!F169)</f>
        <v>11</v>
      </c>
      <c r="F171" s="463"/>
      <c r="G171" s="462">
        <f>COUNTIFS(VODANET!$AB$5:$AB$4966,"&gt;="&amp;Mensal!G169,VODANET!$AB$5:$AB$4966,"&lt;="&amp;Mensal!H169)</f>
        <v>5</v>
      </c>
      <c r="H171" s="463"/>
      <c r="I171" s="462">
        <f>COUNTIFS(VODANET!$AB$5:$AB$4966,"&gt;="&amp;Mensal!I169,VODANET!$AB$5:$AB$4966,"&lt;="&amp;Mensal!J169)</f>
        <v>5</v>
      </c>
      <c r="J171" s="463"/>
      <c r="K171" s="462">
        <f>COUNTIFS(VODANET!$AB$5:$AB$4966,"&gt;="&amp;Mensal!K169,VODANET!$AB$5:$AB$4966,"&lt;="&amp;Mensal!L169)</f>
        <v>6</v>
      </c>
      <c r="L171" s="463"/>
      <c r="M171" s="110">
        <f>SUM(C171:L171)</f>
        <v>37</v>
      </c>
    </row>
    <row r="172" spans="2:13" ht="16.5" customHeight="1" thickBot="1" x14ac:dyDescent="0.3">
      <c r="B172" s="105" t="s">
        <v>6760</v>
      </c>
      <c r="C172" s="460">
        <v>1</v>
      </c>
      <c r="D172" s="461"/>
      <c r="E172" s="460">
        <v>0</v>
      </c>
      <c r="F172" s="461"/>
      <c r="G172" s="460">
        <v>0</v>
      </c>
      <c r="H172" s="461"/>
      <c r="I172" s="460">
        <v>2</v>
      </c>
      <c r="J172" s="461"/>
      <c r="K172" s="460">
        <v>0</v>
      </c>
      <c r="L172" s="461"/>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2">
        <v>8</v>
      </c>
      <c r="D183" s="463"/>
      <c r="E183" s="462">
        <v>3</v>
      </c>
      <c r="F183" s="463"/>
      <c r="G183" s="462">
        <v>0</v>
      </c>
      <c r="H183" s="463"/>
      <c r="I183" s="462">
        <v>0</v>
      </c>
      <c r="J183" s="463"/>
      <c r="K183" s="462">
        <v>0</v>
      </c>
      <c r="L183" s="463"/>
      <c r="M183" s="110">
        <f>SUM(C183:L183)</f>
        <v>11</v>
      </c>
    </row>
    <row r="184" spans="2:13" ht="16.5" customHeight="1" x14ac:dyDescent="0.25">
      <c r="B184" s="104" t="s">
        <v>5490</v>
      </c>
      <c r="C184" s="462">
        <f>COUNTIFS(VODANET!$AB$5:$AB$4966,"&gt;="&amp;Mensal!C182,VODANET!$AB$5:$AB$4966,"&lt;="&amp;Mensal!D182)</f>
        <v>2</v>
      </c>
      <c r="D184" s="463"/>
      <c r="E184" s="462">
        <f>COUNTIFS(VODANET!$AB$5:$AB$4966,"&gt;="&amp;Mensal!E182,VODANET!$AB$5:$AB$4966,"&lt;="&amp;Mensal!F182)</f>
        <v>0</v>
      </c>
      <c r="F184" s="463"/>
      <c r="G184" s="462">
        <f>COUNTIFS(VODANET!$AB$5:$AB$4966,"&gt;="&amp;Mensal!G182,VODANET!$AB$5:$AB$4966,"&lt;="&amp;Mensal!H182)</f>
        <v>1</v>
      </c>
      <c r="H184" s="463"/>
      <c r="I184" s="462">
        <f>COUNTIFS(VODANET!$AB$5:$AB$4966,"&gt;="&amp;Mensal!I182,VODANET!$AB$5:$AB$4966,"&lt;="&amp;Mensal!J182)</f>
        <v>4</v>
      </c>
      <c r="J184" s="463"/>
      <c r="K184" s="462">
        <f>COUNTIFS(VODANET!$AB$5:$AB$4966,"&gt;="&amp;Mensal!K182,VODANET!$AB$5:$AB$4966,"&lt;="&amp;Mensal!L182)</f>
        <v>3</v>
      </c>
      <c r="L184" s="463"/>
      <c r="M184" s="110">
        <f>SUM(C184:L184)</f>
        <v>10</v>
      </c>
    </row>
    <row r="185" spans="2:13" ht="16.5" customHeight="1" thickBot="1" x14ac:dyDescent="0.3">
      <c r="B185" s="105" t="s">
        <v>6760</v>
      </c>
      <c r="C185" s="460">
        <v>0</v>
      </c>
      <c r="D185" s="461"/>
      <c r="E185" s="460">
        <v>0</v>
      </c>
      <c r="F185" s="461"/>
      <c r="G185" s="460">
        <v>0</v>
      </c>
      <c r="H185" s="461"/>
      <c r="I185" s="460">
        <v>0</v>
      </c>
      <c r="J185" s="461"/>
      <c r="K185" s="460">
        <v>0</v>
      </c>
      <c r="L185" s="461"/>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2">
        <v>0</v>
      </c>
      <c r="D196" s="463"/>
      <c r="E196" s="462">
        <v>0</v>
      </c>
      <c r="F196" s="463"/>
      <c r="G196" s="462">
        <v>0</v>
      </c>
      <c r="H196" s="463"/>
      <c r="I196" s="462">
        <v>0</v>
      </c>
      <c r="J196" s="463"/>
      <c r="K196" s="462">
        <v>0</v>
      </c>
      <c r="L196" s="463"/>
      <c r="M196" s="110">
        <f>SUM(C196:L196)</f>
        <v>0</v>
      </c>
    </row>
    <row r="197" spans="2:13" ht="16.5" customHeight="1" x14ac:dyDescent="0.25">
      <c r="B197" s="104" t="s">
        <v>5490</v>
      </c>
      <c r="C197" s="462">
        <f>COUNTIFS(VODANET!$AB$5:$AB$4966,"&gt;="&amp;Mensal!C195,VODANET!$AB$5:$AB$4966,"&lt;="&amp;Mensal!D195)</f>
        <v>0</v>
      </c>
      <c r="D197" s="463"/>
      <c r="E197" s="462">
        <f>COUNTIFS(VODANET!$AB$5:$AB$4966,"&gt;="&amp;Mensal!E195,VODANET!$AB$5:$AB$4966,"&lt;="&amp;Mensal!F195)</f>
        <v>0</v>
      </c>
      <c r="F197" s="463"/>
      <c r="G197" s="462">
        <f>COUNTIFS(VODANET!$AB$5:$AB$4966,"&gt;="&amp;Mensal!G195,VODANET!$AB$5:$AB$4966,"&lt;="&amp;Mensal!H195)</f>
        <v>0</v>
      </c>
      <c r="H197" s="463"/>
      <c r="I197" s="462">
        <f>COUNTIFS(VODANET!$AB$5:$AB$4966,"&gt;="&amp;Mensal!I195,VODANET!$AB$5:$AB$4966,"&lt;="&amp;Mensal!J195)</f>
        <v>0</v>
      </c>
      <c r="J197" s="463"/>
      <c r="K197" s="462">
        <f>COUNTIFS(VODANET!$AB$5:$AB$4966,"&gt;="&amp;Mensal!K195,VODANET!$AB$5:$AB$4966,"&lt;="&amp;Mensal!L195)</f>
        <v>0</v>
      </c>
      <c r="L197" s="463"/>
      <c r="M197" s="110">
        <f>SUM(C197:L197)</f>
        <v>0</v>
      </c>
    </row>
    <row r="198" spans="2:13" ht="16.5" customHeight="1" thickBot="1" x14ac:dyDescent="0.3">
      <c r="B198" s="105" t="s">
        <v>6760</v>
      </c>
      <c r="C198" s="460">
        <v>0</v>
      </c>
      <c r="D198" s="461"/>
      <c r="E198" s="460">
        <v>0</v>
      </c>
      <c r="F198" s="461"/>
      <c r="G198" s="460">
        <v>0</v>
      </c>
      <c r="H198" s="461"/>
      <c r="I198" s="460">
        <v>0</v>
      </c>
      <c r="J198" s="461"/>
      <c r="K198" s="460">
        <v>0</v>
      </c>
      <c r="L198" s="461"/>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2">
        <v>0</v>
      </c>
      <c r="D209" s="463"/>
      <c r="E209" s="462">
        <v>0</v>
      </c>
      <c r="F209" s="463"/>
      <c r="G209" s="462">
        <v>0</v>
      </c>
      <c r="H209" s="463"/>
      <c r="I209" s="462">
        <v>0</v>
      </c>
      <c r="J209" s="463"/>
      <c r="K209" s="462">
        <v>0</v>
      </c>
      <c r="L209" s="463"/>
      <c r="M209" s="110">
        <f>SUM(C209:L209)</f>
        <v>0</v>
      </c>
    </row>
    <row r="210" spans="2:13" ht="16.5" customHeight="1" x14ac:dyDescent="0.25">
      <c r="B210" s="104" t="s">
        <v>5490</v>
      </c>
      <c r="C210" s="462">
        <f>COUNTIFS(VODANET!$AB$5:$AB$4966,"&gt;="&amp;Mensal!C208,VODANET!$AB$5:$AB$4966,"&lt;="&amp;Mensal!D208)</f>
        <v>0</v>
      </c>
      <c r="D210" s="463"/>
      <c r="E210" s="462">
        <f>COUNTIFS(VODANET!$AB$5:$AB$4966,"&gt;="&amp;Mensal!E208,VODANET!$AB$5:$AB$4966,"&lt;="&amp;Mensal!F208)</f>
        <v>0</v>
      </c>
      <c r="F210" s="463"/>
      <c r="G210" s="462">
        <f>COUNTIFS(VODANET!$AB$5:$AB$4966,"&gt;="&amp;Mensal!G208,VODANET!$AB$5:$AB$4966,"&lt;="&amp;Mensal!H208)</f>
        <v>0</v>
      </c>
      <c r="H210" s="463"/>
      <c r="I210" s="462">
        <f>COUNTIFS(VODANET!$AB$5:$AB$4966,"&gt;="&amp;Mensal!I208,VODANET!$AB$5:$AB$4966,"&lt;="&amp;Mensal!J208)</f>
        <v>2</v>
      </c>
      <c r="J210" s="463"/>
      <c r="K210" s="462">
        <f>COUNTIFS(VODANET!$AB$5:$AB$4966,"&gt;="&amp;Mensal!K208,VODANET!$AB$5:$AB$4966,"&lt;="&amp;Mensal!L208)</f>
        <v>1</v>
      </c>
      <c r="L210" s="463"/>
      <c r="M210" s="110">
        <f>SUM(C210:L210)</f>
        <v>3</v>
      </c>
    </row>
    <row r="211" spans="2:13" ht="16.5" customHeight="1" thickBot="1" x14ac:dyDescent="0.3">
      <c r="B211" s="105" t="s">
        <v>6760</v>
      </c>
      <c r="C211" s="460">
        <v>0</v>
      </c>
      <c r="D211" s="461"/>
      <c r="E211" s="460">
        <v>0</v>
      </c>
      <c r="F211" s="461"/>
      <c r="G211" s="460">
        <v>0</v>
      </c>
      <c r="H211" s="461"/>
      <c r="I211" s="460">
        <v>0</v>
      </c>
      <c r="J211" s="461"/>
      <c r="K211" s="460">
        <v>0</v>
      </c>
      <c r="L211" s="461"/>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2">
        <v>0</v>
      </c>
      <c r="D222" s="463"/>
      <c r="E222" s="462">
        <v>0</v>
      </c>
      <c r="F222" s="463"/>
      <c r="G222" s="462">
        <v>0</v>
      </c>
      <c r="H222" s="463"/>
      <c r="I222" s="462">
        <v>0</v>
      </c>
      <c r="J222" s="463"/>
      <c r="K222" s="462">
        <v>0</v>
      </c>
      <c r="L222" s="463"/>
      <c r="M222" s="110">
        <f>SUM(C222:L222)</f>
        <v>0</v>
      </c>
    </row>
    <row r="223" spans="2:13" ht="16.5" customHeight="1" x14ac:dyDescent="0.25">
      <c r="B223" s="104" t="s">
        <v>5490</v>
      </c>
      <c r="C223" s="462">
        <f>COUNTIFS(VODANET!$AB$5:$AB$4966,"&gt;="&amp;Mensal!C221,VODANET!$AB$5:$AB$4966,"&lt;="&amp;Mensal!D221)</f>
        <v>0</v>
      </c>
      <c r="D223" s="463"/>
      <c r="E223" s="462">
        <f>COUNTIFS(VODANET!$AB$5:$AB$4966,"&gt;="&amp;Mensal!E221,VODANET!$AB$5:$AB$4966,"&lt;="&amp;Mensal!F221)</f>
        <v>0</v>
      </c>
      <c r="F223" s="463"/>
      <c r="G223" s="462">
        <f>COUNTIFS(VODANET!$AB$5:$AB$4966,"&gt;="&amp;Mensal!G221,VODANET!$AB$5:$AB$4966,"&lt;="&amp;Mensal!H221)</f>
        <v>0</v>
      </c>
      <c r="H223" s="463"/>
      <c r="I223" s="462">
        <f>COUNTIFS(VODANET!$AB$5:$AB$4966,"&gt;="&amp;Mensal!I221,VODANET!$AB$5:$AB$4966,"&lt;="&amp;Mensal!J221)</f>
        <v>0</v>
      </c>
      <c r="J223" s="463"/>
      <c r="K223" s="462">
        <f>COUNTIFS(VODANET!$AB$5:$AB$4966,"&gt;="&amp;Mensal!K221,VODANET!$AB$5:$AB$4966,"&lt;="&amp;Mensal!L221)</f>
        <v>1</v>
      </c>
      <c r="L223" s="463"/>
      <c r="M223" s="110">
        <f>SUM(C223:L223)</f>
        <v>1</v>
      </c>
    </row>
    <row r="224" spans="2:13" ht="16.5" customHeight="1" thickBot="1" x14ac:dyDescent="0.3">
      <c r="B224" s="105" t="s">
        <v>6760</v>
      </c>
      <c r="C224" s="460">
        <v>0</v>
      </c>
      <c r="D224" s="461"/>
      <c r="E224" s="460">
        <v>0</v>
      </c>
      <c r="F224" s="461"/>
      <c r="G224" s="460">
        <v>0</v>
      </c>
      <c r="H224" s="461"/>
      <c r="I224" s="460">
        <v>0</v>
      </c>
      <c r="J224" s="461"/>
      <c r="K224" s="460">
        <v>0</v>
      </c>
      <c r="L224" s="461"/>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6"/>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2">
        <v>0</v>
      </c>
      <c r="D235" s="463"/>
      <c r="E235" s="462">
        <v>0</v>
      </c>
      <c r="F235" s="463"/>
      <c r="G235" s="462">
        <v>0</v>
      </c>
      <c r="H235" s="463"/>
      <c r="I235" s="462">
        <v>0</v>
      </c>
      <c r="J235" s="463"/>
      <c r="K235" s="462">
        <v>0</v>
      </c>
      <c r="L235" s="463"/>
      <c r="M235" s="110">
        <f>SUM(C235:L235)</f>
        <v>0</v>
      </c>
    </row>
    <row r="236" spans="2:13" ht="16.5" customHeight="1" x14ac:dyDescent="0.25">
      <c r="B236" s="104" t="s">
        <v>5490</v>
      </c>
      <c r="C236" s="462">
        <f>COUNTIFS(VODANET!$AB$5:$AB$4966,"&gt;="&amp;Mensal!C234,VODANET!$AB$5:$AB$4966,"&lt;="&amp;Mensal!D234)</f>
        <v>0</v>
      </c>
      <c r="D236" s="463"/>
      <c r="E236" s="462">
        <f>COUNTIFS(VODANET!$AB$5:$AB$4966,"&gt;="&amp;Mensal!E234,VODANET!$AB$5:$AB$4966,"&lt;="&amp;Mensal!F234)</f>
        <v>0</v>
      </c>
      <c r="F236" s="463"/>
      <c r="G236" s="462">
        <f>COUNTIFS(VODANET!$AB$5:$AB$4966,"&gt;="&amp;Mensal!G234,VODANET!$AB$5:$AB$4966,"&lt;="&amp;Mensal!H234)</f>
        <v>0</v>
      </c>
      <c r="H236" s="463"/>
      <c r="I236" s="462">
        <f>COUNTIFS(VODANET!$AB$5:$AB$4966,"&gt;="&amp;Mensal!I234,VODANET!$AB$5:$AB$4966,"&lt;="&amp;Mensal!J234)</f>
        <v>0</v>
      </c>
      <c r="J236" s="463"/>
      <c r="K236" s="462">
        <f>COUNTIFS(VODANET!$AB$5:$AB$4966,"&gt;="&amp;Mensal!K234,VODANET!$AB$5:$AB$4966,"&lt;="&amp;Mensal!L234)</f>
        <v>0</v>
      </c>
      <c r="L236" s="463"/>
      <c r="M236" s="110">
        <f>SUM(C236:L236)</f>
        <v>0</v>
      </c>
    </row>
    <row r="237" spans="2:13" ht="16.5" customHeight="1" thickBot="1" x14ac:dyDescent="0.3">
      <c r="B237" s="105" t="s">
        <v>6760</v>
      </c>
      <c r="C237" s="460">
        <v>0</v>
      </c>
      <c r="D237" s="461"/>
      <c r="E237" s="460">
        <v>0</v>
      </c>
      <c r="F237" s="461"/>
      <c r="G237" s="460">
        <v>0</v>
      </c>
      <c r="H237" s="461"/>
      <c r="I237" s="460">
        <v>0</v>
      </c>
      <c r="J237" s="461"/>
      <c r="K237" s="460">
        <v>0</v>
      </c>
      <c r="L237" s="461"/>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7"/>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2">
        <v>0</v>
      </c>
      <c r="D248" s="463"/>
      <c r="E248" s="462">
        <v>0</v>
      </c>
      <c r="F248" s="463"/>
      <c r="G248" s="462">
        <v>0</v>
      </c>
      <c r="H248" s="463"/>
      <c r="I248" s="462">
        <v>0</v>
      </c>
      <c r="J248" s="463"/>
      <c r="K248" s="462">
        <v>0</v>
      </c>
      <c r="L248" s="463"/>
      <c r="M248" s="110">
        <f>SUM(C248:L248)</f>
        <v>0</v>
      </c>
    </row>
    <row r="249" spans="2:13" ht="16.5" customHeight="1" x14ac:dyDescent="0.25">
      <c r="B249" s="104" t="s">
        <v>5490</v>
      </c>
      <c r="C249" s="462">
        <f>COUNTIFS(VODANET!$AB$5:$AB$4966,"&gt;="&amp;Mensal!C247,VODANET!$AB$5:$AB$4966,"&lt;="&amp;Mensal!D247)</f>
        <v>0</v>
      </c>
      <c r="D249" s="463"/>
      <c r="E249" s="462">
        <f>COUNTIFS(VODANET!$AB$5:$AB$4966,"&gt;="&amp;Mensal!E247,VODANET!$AB$5:$AB$4966,"&lt;="&amp;Mensal!F247)</f>
        <v>0</v>
      </c>
      <c r="F249" s="463"/>
      <c r="G249" s="462">
        <f>COUNTIFS(VODANET!$AB$5:$AB$4966,"&gt;="&amp;Mensal!G247,VODANET!$AB$5:$AB$4966,"&lt;="&amp;Mensal!H247)</f>
        <v>1</v>
      </c>
      <c r="H249" s="463"/>
      <c r="I249" s="462">
        <f>COUNTIFS(VODANET!$AB$5:$AB$4966,"&gt;="&amp;Mensal!I247,VODANET!$AB$5:$AB$4966,"&lt;="&amp;Mensal!J247)</f>
        <v>1</v>
      </c>
      <c r="J249" s="463"/>
      <c r="K249" s="462">
        <f>COUNTIFS(VODANET!$AB$5:$AB$4966,"&gt;="&amp;Mensal!K247,VODANET!$AB$5:$AB$4966,"&lt;="&amp;Mensal!L247)</f>
        <v>2</v>
      </c>
      <c r="L249" s="463"/>
      <c r="M249" s="110">
        <f>SUM(C249:L249)</f>
        <v>4</v>
      </c>
    </row>
    <row r="250" spans="2:13" ht="16.5" customHeight="1" thickBot="1" x14ac:dyDescent="0.3">
      <c r="B250" s="105" t="s">
        <v>6760</v>
      </c>
      <c r="C250" s="460">
        <v>0</v>
      </c>
      <c r="D250" s="461"/>
      <c r="E250" s="460">
        <v>0</v>
      </c>
      <c r="F250" s="461"/>
      <c r="G250" s="460">
        <v>0</v>
      </c>
      <c r="H250" s="461"/>
      <c r="I250" s="460">
        <v>0</v>
      </c>
      <c r="J250" s="461"/>
      <c r="K250" s="460">
        <v>0</v>
      </c>
      <c r="L250" s="461"/>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8"/>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2">
        <v>0</v>
      </c>
      <c r="D261" s="463"/>
      <c r="E261" s="462">
        <v>0</v>
      </c>
      <c r="F261" s="463"/>
      <c r="G261" s="462">
        <v>0</v>
      </c>
      <c r="H261" s="463"/>
      <c r="I261" s="462">
        <v>0</v>
      </c>
      <c r="J261" s="463"/>
      <c r="K261" s="110">
        <f>SUM(C261:J261)</f>
        <v>0</v>
      </c>
      <c r="L261"/>
    </row>
    <row r="262" spans="2:12" ht="16.5" customHeight="1" x14ac:dyDescent="0.25">
      <c r="B262" s="104" t="s">
        <v>5490</v>
      </c>
      <c r="C262" s="462">
        <f>COUNTIFS(VODANET!$AB$5:$AB$4966,"&gt;="&amp;Mensal!C260,VODANET!$AB$5:$AB$4966,"&lt;="&amp;Mensal!D260)</f>
        <v>7</v>
      </c>
      <c r="D262" s="463"/>
      <c r="E262" s="462">
        <f>COUNTIFS(VODANET!$AB$5:$AB$4966,"&gt;="&amp;Mensal!E260,VODANET!$AB$5:$AB$4966,"&lt;="&amp;Mensal!F260)</f>
        <v>0</v>
      </c>
      <c r="F262" s="463"/>
      <c r="G262" s="462">
        <f>COUNTIFS(VODANET!$AB$5:$AB$4966,"&gt;="&amp;Mensal!G260,VODANET!$AB$5:$AB$4966,"&lt;="&amp;Mensal!H260)</f>
        <v>2</v>
      </c>
      <c r="H262" s="463"/>
      <c r="I262" s="462">
        <f>COUNTIFS(VODANET!$AB$5:$AB$4966,"&gt;="&amp;Mensal!I260,VODANET!$AB$5:$AB$4966,"&lt;="&amp;Mensal!J260)</f>
        <v>4</v>
      </c>
      <c r="J262" s="463"/>
      <c r="K262" s="110">
        <f>SUM(C262:J262)</f>
        <v>13</v>
      </c>
      <c r="L262"/>
    </row>
    <row r="263" spans="2:12" ht="16.5" customHeight="1" thickBot="1" x14ac:dyDescent="0.3">
      <c r="B263" s="105" t="s">
        <v>6760</v>
      </c>
      <c r="C263" s="460">
        <v>0</v>
      </c>
      <c r="D263" s="461"/>
      <c r="E263" s="460">
        <v>0</v>
      </c>
      <c r="F263" s="461"/>
      <c r="G263" s="460">
        <v>0</v>
      </c>
      <c r="H263" s="461"/>
      <c r="I263" s="460">
        <v>0</v>
      </c>
      <c r="J263" s="461"/>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4"/>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2">
        <v>0</v>
      </c>
      <c r="D274" s="463"/>
      <c r="E274" s="462">
        <v>0</v>
      </c>
      <c r="F274" s="463"/>
      <c r="G274" s="462">
        <v>0</v>
      </c>
      <c r="H274" s="463"/>
      <c r="I274" s="462">
        <v>0</v>
      </c>
      <c r="J274" s="463"/>
      <c r="K274" s="462">
        <v>0</v>
      </c>
      <c r="L274" s="463"/>
      <c r="M274" s="110">
        <f>SUM(C274:L274)</f>
        <v>0</v>
      </c>
    </row>
    <row r="275" spans="2:13" ht="16.5" customHeight="1" x14ac:dyDescent="0.25">
      <c r="B275" s="104" t="s">
        <v>5490</v>
      </c>
      <c r="C275" s="462">
        <f>COUNTIFS(VODANET!$AB$5:$AB$4966,"&gt;="&amp;Mensal!C273,VODANET!$AB$5:$AB$4966,"&lt;="&amp;Mensal!D273)</f>
        <v>0</v>
      </c>
      <c r="D275" s="463"/>
      <c r="E275" s="462">
        <f>COUNTIFS(VODANET!$AB$5:$AB$4966,"&gt;="&amp;Mensal!E273,VODANET!$AB$5:$AB$4966,"&lt;="&amp;Mensal!F273)</f>
        <v>4</v>
      </c>
      <c r="F275" s="463"/>
      <c r="G275" s="462">
        <f>COUNTIFS(VODANET!$AB$5:$AB$4966,"&gt;="&amp;Mensal!G273,VODANET!$AB$5:$AB$4966,"&lt;="&amp;Mensal!H273)</f>
        <v>3</v>
      </c>
      <c r="H275" s="463"/>
      <c r="I275" s="462">
        <f>COUNTIFS(VODANET!$AB$5:$AB$4966,"&gt;="&amp;Mensal!I273,VODANET!$AB$5:$AB$4966,"&lt;="&amp;Mensal!J273)</f>
        <v>2</v>
      </c>
      <c r="J275" s="463"/>
      <c r="K275" s="462">
        <f>COUNTIFS(VODANET!$AB$5:$AB$4966,"&gt;="&amp;Mensal!K273,VODANET!$AB$5:$AB$4966,"&lt;="&amp;Mensal!L273)</f>
        <v>0</v>
      </c>
      <c r="L275" s="463"/>
      <c r="M275" s="110">
        <f>SUM(C275:L275)</f>
        <v>9</v>
      </c>
    </row>
    <row r="276" spans="2:13" ht="16.5" customHeight="1" thickBot="1" x14ac:dyDescent="0.3">
      <c r="B276" s="105" t="s">
        <v>6760</v>
      </c>
      <c r="C276" s="460">
        <v>0</v>
      </c>
      <c r="D276" s="461"/>
      <c r="E276" s="460">
        <v>0</v>
      </c>
      <c r="F276" s="461"/>
      <c r="G276" s="460">
        <v>0</v>
      </c>
      <c r="H276" s="461"/>
      <c r="I276" s="460">
        <v>0</v>
      </c>
      <c r="J276" s="461"/>
      <c r="K276" s="460">
        <v>0</v>
      </c>
      <c r="L276" s="461"/>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4"/>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2">
        <v>0</v>
      </c>
      <c r="D287" s="463"/>
      <c r="E287" s="462">
        <v>0</v>
      </c>
      <c r="F287" s="463"/>
      <c r="G287" s="462">
        <v>0</v>
      </c>
      <c r="H287" s="463"/>
      <c r="I287" s="462">
        <v>0</v>
      </c>
      <c r="J287" s="463"/>
      <c r="K287" s="462">
        <v>0</v>
      </c>
      <c r="L287" s="463"/>
      <c r="M287" s="110">
        <f>SUM(C287:L287)</f>
        <v>0</v>
      </c>
    </row>
    <row r="288" spans="2:13" ht="16.5" customHeight="1" x14ac:dyDescent="0.25">
      <c r="B288" s="104" t="s">
        <v>5490</v>
      </c>
      <c r="C288" s="462">
        <f>COUNTIFS(VODANET!$AB$5:$AB$4966,"&gt;="&amp;Mensal!C286,VODANET!$AB$5:$AB$4966,"&lt;="&amp;Mensal!D286)</f>
        <v>0</v>
      </c>
      <c r="D288" s="463"/>
      <c r="E288" s="462">
        <f>COUNTIFS(VODANET!$AB$5:$AB$4966,"&gt;="&amp;Mensal!E286,VODANET!$AB$5:$AB$4966,"&lt;="&amp;Mensal!F286)</f>
        <v>0</v>
      </c>
      <c r="F288" s="463"/>
      <c r="G288" s="462">
        <f>COUNTIFS(VODANET!$AB$5:$AB$4966,"&gt;="&amp;Mensal!G286,VODANET!$AB$5:$AB$4966,"&lt;="&amp;Mensal!H286)</f>
        <v>0</v>
      </c>
      <c r="H288" s="463"/>
      <c r="I288" s="462">
        <f>COUNTIFS(VODANET!$AB$5:$AB$4966,"&gt;="&amp;Mensal!I286,VODANET!$AB$5:$AB$4966,"&lt;="&amp;Mensal!J286)</f>
        <v>0</v>
      </c>
      <c r="J288" s="463"/>
      <c r="K288" s="462">
        <f>COUNTIFS(VODANET!$AB$5:$AB$4966,"&gt;="&amp;Mensal!K286,VODANET!$AB$5:$AB$4966,"&lt;="&amp;Mensal!L286)</f>
        <v>0</v>
      </c>
      <c r="L288" s="463"/>
      <c r="M288" s="110">
        <f>SUM(C288:L288)</f>
        <v>0</v>
      </c>
    </row>
    <row r="289" spans="2:13" ht="16.5" customHeight="1" thickBot="1" x14ac:dyDescent="0.3">
      <c r="B289" s="105" t="s">
        <v>6760</v>
      </c>
      <c r="C289" s="460">
        <v>0</v>
      </c>
      <c r="D289" s="461"/>
      <c r="E289" s="460">
        <v>0</v>
      </c>
      <c r="F289" s="461"/>
      <c r="G289" s="460">
        <v>0</v>
      </c>
      <c r="H289" s="461"/>
      <c r="I289" s="460">
        <v>0</v>
      </c>
      <c r="J289" s="461"/>
      <c r="K289" s="460">
        <v>0</v>
      </c>
      <c r="L289" s="461"/>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4"/>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2">
        <v>0</v>
      </c>
      <c r="D300" s="463"/>
      <c r="E300" s="462">
        <v>0</v>
      </c>
      <c r="F300" s="463"/>
      <c r="G300" s="462">
        <v>0</v>
      </c>
      <c r="H300" s="463"/>
      <c r="I300" s="462">
        <v>0</v>
      </c>
      <c r="J300" s="463"/>
      <c r="K300" s="462">
        <v>0</v>
      </c>
      <c r="L300" s="463"/>
      <c r="M300" s="110">
        <f>SUM(C300:L300)</f>
        <v>0</v>
      </c>
    </row>
    <row r="301" spans="2:13" ht="16.5" customHeight="1" x14ac:dyDescent="0.25">
      <c r="B301" s="104" t="s">
        <v>5490</v>
      </c>
      <c r="C301" s="462">
        <f>COUNTIFS(VODANET!$AB$5:$AB$4966,"&gt;="&amp;Mensal!C299,VODANET!$AB$5:$AB$4966,"&lt;="&amp;Mensal!D299)</f>
        <v>1</v>
      </c>
      <c r="D301" s="463"/>
      <c r="E301" s="462">
        <f>COUNTIFS(VODANET!$AB$5:$AB$4966,"&gt;="&amp;Mensal!E299,VODANET!$AB$5:$AB$4966,"&lt;="&amp;Mensal!F299)</f>
        <v>0</v>
      </c>
      <c r="F301" s="463"/>
      <c r="G301" s="462">
        <f>COUNTIFS(VODANET!$AB$5:$AB$4966,"&gt;="&amp;Mensal!G299,VODANET!$AB$5:$AB$4966,"&lt;="&amp;Mensal!H299)</f>
        <v>0</v>
      </c>
      <c r="H301" s="463"/>
      <c r="I301" s="462">
        <f>COUNTIFS(VODANET!$AB$5:$AB$4966,"&gt;="&amp;Mensal!I299,VODANET!$AB$5:$AB$4966,"&lt;="&amp;Mensal!J299)</f>
        <v>0</v>
      </c>
      <c r="J301" s="463"/>
      <c r="K301" s="462">
        <f>COUNTIFS(VODANET!$AB$5:$AB$4966,"&gt;="&amp;Mensal!K299,VODANET!$AB$5:$AB$4966,"&lt;="&amp;Mensal!L299)</f>
        <v>0</v>
      </c>
      <c r="L301" s="463"/>
      <c r="M301" s="110">
        <f>SUM(C301:L301)</f>
        <v>1</v>
      </c>
    </row>
    <row r="302" spans="2:13" ht="16.5" customHeight="1" thickBot="1" x14ac:dyDescent="0.3">
      <c r="B302" s="105" t="s">
        <v>6760</v>
      </c>
      <c r="C302" s="460">
        <v>0</v>
      </c>
      <c r="D302" s="461"/>
      <c r="E302" s="460">
        <v>0</v>
      </c>
      <c r="F302" s="461"/>
      <c r="G302" s="460">
        <v>0</v>
      </c>
      <c r="H302" s="461"/>
      <c r="I302" s="460">
        <v>0</v>
      </c>
      <c r="J302" s="461"/>
      <c r="K302" s="460">
        <v>0</v>
      </c>
      <c r="L302" s="461"/>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9"/>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2">
        <v>0</v>
      </c>
      <c r="D313" s="463"/>
      <c r="E313" s="462">
        <v>0</v>
      </c>
      <c r="F313" s="463"/>
      <c r="G313" s="462">
        <v>0</v>
      </c>
      <c r="H313" s="463"/>
      <c r="I313" s="462">
        <v>0</v>
      </c>
      <c r="J313" s="463"/>
      <c r="K313" s="462">
        <v>0</v>
      </c>
      <c r="L313" s="463"/>
      <c r="M313" s="110">
        <f>SUM(C313:L313)</f>
        <v>0</v>
      </c>
    </row>
    <row r="314" spans="2:13" ht="16.5" customHeight="1" x14ac:dyDescent="0.25">
      <c r="B314" s="104" t="s">
        <v>5490</v>
      </c>
      <c r="C314" s="462">
        <f>COUNTIFS(VODANET!$AB$5:$AB$4966,"&gt;="&amp;Mensal!C312,VODANET!$AB$5:$AB$4966,"&lt;="&amp;Mensal!D312)</f>
        <v>0</v>
      </c>
      <c r="D314" s="463"/>
      <c r="E314" s="462">
        <f>COUNTIFS(VODANET!$AB$5:$AB$4966,"&gt;="&amp;Mensal!E312,VODANET!$AB$5:$AB$4966,"&lt;="&amp;Mensal!F312)</f>
        <v>0</v>
      </c>
      <c r="F314" s="463"/>
      <c r="G314" s="462">
        <f>COUNTIFS(VODANET!$AB$5:$AB$4966,"&gt;="&amp;Mensal!G312,VODANET!$AB$5:$AB$4966,"&lt;="&amp;Mensal!H312)</f>
        <v>2</v>
      </c>
      <c r="H314" s="463"/>
      <c r="I314" s="462">
        <f>COUNTIFS(VODANET!$AB$5:$AB$4966,"&gt;="&amp;Mensal!I312,VODANET!$AB$5:$AB$4966,"&lt;="&amp;Mensal!J312)</f>
        <v>1</v>
      </c>
      <c r="J314" s="463"/>
      <c r="K314" s="462">
        <f>COUNTIFS(VODANET!$AB$5:$AB$4966,"&gt;="&amp;Mensal!K312,VODANET!$AB$5:$AB$4966,"&lt;="&amp;Mensal!L312)</f>
        <v>0</v>
      </c>
      <c r="L314" s="463"/>
      <c r="M314" s="110">
        <f>SUM(C314:L314)</f>
        <v>3</v>
      </c>
    </row>
    <row r="315" spans="2:13" ht="16.5" customHeight="1" thickBot="1" x14ac:dyDescent="0.3">
      <c r="B315" s="105" t="s">
        <v>6760</v>
      </c>
      <c r="C315" s="460">
        <v>0</v>
      </c>
      <c r="D315" s="461"/>
      <c r="E315" s="460">
        <v>0</v>
      </c>
      <c r="F315" s="461"/>
      <c r="G315" s="460">
        <v>0</v>
      </c>
      <c r="H315" s="461"/>
      <c r="I315" s="460">
        <v>0</v>
      </c>
      <c r="J315" s="461"/>
      <c r="K315" s="460">
        <v>0</v>
      </c>
      <c r="L315" s="461"/>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6" t="s">
        <v>6751</v>
      </c>
      <c r="E4" s="467"/>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4" t="s">
        <v>6756</v>
      </c>
      <c r="E9" s="465"/>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20756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filterMode="1"/>
  <dimension ref="A1:AD2134"/>
  <sheetViews>
    <sheetView zoomScale="90" zoomScaleNormal="90" workbookViewId="0">
      <pane ySplit="1" topLeftCell="A137" activePane="bottomLeft" state="frozen"/>
      <selection activeCell="P1" sqref="P1"/>
      <selection pane="bottomLeft" activeCell="A137" sqref="A137"/>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hidden="1"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hidden="1"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hidden="1"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hidden="1"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hidden="1"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hidden="1"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hidden="1"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hidden="1"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hidden="1"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hidden="1"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hidden="1"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hidden="1"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hidden="1"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hidden="1"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hidden="1"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hidden="1"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hidden="1"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hidden="1"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hidden="1"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hidden="1"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hidden="1"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hidden="1"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hidden="1"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hidden="1"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hidden="1"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hidden="1"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hidden="1"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hidden="1"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hidden="1"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hidden="1"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hidden="1"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hidden="1"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hidden="1"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hidden="1"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hidden="1"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hidden="1"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hidden="1"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23033</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hidden="1"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hidden="1"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hidden="1"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hidden="1"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hidden="1"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hidden="1"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hidden="1"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hidden="1"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hidden="1"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hidden="1"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hidden="1"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hidden="1"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hidden="1"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hidden="1"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23112</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hidden="1"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hidden="1"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hidden="1"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hidden="1"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hidden="1"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hidden="1"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hidden="1"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hidden="1"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hidden="1"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23113</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hidden="1"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hidden="1"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hidden="1"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hidden="1"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hidden="1"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hidden="1"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hidden="1"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hidden="1"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hidden="1"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hidden="1"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hidden="1"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hidden="1"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hidden="1"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hidden="1"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hidden="1"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hidden="1"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hidden="1"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hidden="1"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hidden="1"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hidden="1"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hidden="1"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hidden="1"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hidden="1"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hidden="1"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hidden="1"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hidden="1"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hidden="1"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hidden="1"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hidden="1" customHeight="1" x14ac:dyDescent="0.25">
      <c r="A90" s="15" t="s">
        <v>1532</v>
      </c>
      <c r="B90" s="15" t="s">
        <v>2463</v>
      </c>
      <c r="C90" s="3">
        <v>40912</v>
      </c>
      <c r="D90" s="3">
        <v>40957</v>
      </c>
      <c r="E90" s="15" t="s">
        <v>1303</v>
      </c>
      <c r="F90" s="15" t="s">
        <v>1304</v>
      </c>
      <c r="G90" s="15" t="s">
        <v>1526</v>
      </c>
      <c r="H90" s="15" t="s">
        <v>23279</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hidden="1"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hidden="1"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hidden="1"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hidden="1"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23280</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hidden="1"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hidden="1"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23034</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hidden="1"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hidden="1"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hidden="1"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hidden="1"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hidden="1"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hidden="1"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hidden="1"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hidden="1"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hidden="1"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hidden="1"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hidden="1"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hidden="1"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hidden="1"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hidden="1"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hidden="1"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hidden="1"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hidden="1"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hidden="1"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hidden="1"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hidden="1"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hidden="1"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hidden="1"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hidden="1"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hidden="1"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hidden="1"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hidden="1"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hidden="1"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hidden="1"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hidden="1"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hidden="1"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hidden="1"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hidden="1"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hidden="1"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hidden="1"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hidden="1"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hidden="1"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hidden="1"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hidden="1"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hidden="1"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23114</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hidden="1"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hidden="1"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hidden="1"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hidden="1"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hidden="1"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hidden="1"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hidden="1"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hidden="1"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hidden="1"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hidden="1"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hidden="1"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hidden="1"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hidden="1"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hidden="1"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hidden="1"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hidden="1"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hidden="1"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hidden="1"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hidden="1"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hidden="1"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hidden="1"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hidden="1"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hidden="1"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hidden="1"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hidden="1"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hidden="1"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hidden="1"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hidden="1"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hidden="1"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hidden="1"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hidden="1"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hidden="1"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hidden="1"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hidden="1"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hidden="1"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hidden="1"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hidden="1"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hidden="1"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23249</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hidden="1"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hidden="1"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hidden="1"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hidden="1"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hidden="1"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hidden="1"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hidden="1"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hidden="1"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hidden="1"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hidden="1"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hidden="1"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hidden="1"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23115</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hidden="1"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hidden="1"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hidden="1"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hidden="1"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hidden="1"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hidden="1"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hidden="1"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hidden="1"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hidden="1"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hidden="1"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hidden="1"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hidden="1"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hidden="1"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hidden="1"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hidden="1"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hidden="1"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hidden="1"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hidden="1"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hidden="1"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hidden="1"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23140</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hidden="1"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hidden="1"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hidden="1"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hidden="1"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hidden="1"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hidden="1"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hidden="1"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hidden="1"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hidden="1"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hidden="1"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hidden="1"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hidden="1"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hidden="1"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hidden="1"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hidden="1"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hidden="1"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hidden="1"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hidden="1"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hidden="1"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hidden="1"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hidden="1"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hidden="1"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hidden="1"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hidden="1"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hidden="1"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hidden="1"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hidden="1"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hidden="1"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hidden="1"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hidden="1"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hidden="1"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hidden="1"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hidden="1"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hidden="1"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hidden="1"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hidden="1"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hidden="1"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23116</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hidden="1"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hidden="1"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hidden="1"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hidden="1"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23117</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hidden="1"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hidden="1"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hidden="1"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hidden="1"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hidden="1"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hidden="1"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hidden="1"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hidden="1"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hidden="1"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hidden="1"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hidden="1"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hidden="1"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hidden="1"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hidden="1"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hidden="1"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hidden="1"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hidden="1"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hidden="1"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hidden="1"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hidden="1"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hidden="1"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hidden="1"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hidden="1"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hidden="1"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hidden="1"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hidden="1"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hidden="1"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hidden="1"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hidden="1"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hidden="1"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hidden="1"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hidden="1"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hidden="1"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hidden="1"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hidden="1"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hidden="1"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hidden="1"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hidden="1"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hidden="1"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hidden="1"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hidden="1"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hidden="1"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hidden="1"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hidden="1"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hidden="1" customHeight="1" x14ac:dyDescent="0.25">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hidden="1"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hidden="1"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hidden="1"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hidden="1"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hidden="1"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hidden="1"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hidden="1"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hidden="1"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hidden="1"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hidden="1"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hidden="1"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hidden="1"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hidden="1"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hidden="1"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hidden="1"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hidden="1"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hidden="1"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hidden="1"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hidden="1"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hidden="1"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hidden="1"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hidden="1"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hidden="1"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hidden="1"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hidden="1"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hidden="1"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hidden="1"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hidden="1"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hidden="1"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hidden="1"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hidden="1"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hidden="1"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hidden="1"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hidden="1"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hidden="1"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hidden="1"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hidden="1"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hidden="1"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hidden="1"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hidden="1"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hidden="1"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hidden="1"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hidden="1"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hidden="1"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hidden="1"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hidden="1"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hidden="1"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hidden="1" customHeight="1" x14ac:dyDescent="0.25">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hidden="1"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hidden="1"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hidden="1"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hidden="1"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hidden="1"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hidden="1"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hidden="1"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hidden="1"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hidden="1"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hidden="1"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hidden="1"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hidden="1"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hidden="1"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hidden="1"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hidden="1"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hidden="1"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hidden="1"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hidden="1"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hidden="1"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hidden="1"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hidden="1"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hidden="1"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hidden="1"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hidden="1"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hidden="1"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hidden="1"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hidden="1"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hidden="1"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hidden="1"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hidden="1"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hidden="1"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hidden="1"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hidden="1"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hidden="1"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hidden="1"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hidden="1"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hidden="1"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hidden="1"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hidden="1"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hidden="1"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hidden="1"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hidden="1"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hidden="1"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hidden="1"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hidden="1"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hidden="1"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hidden="1"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hidden="1"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hidden="1"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hidden="1"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hidden="1"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hidden="1"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hidden="1"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hidden="1"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hidden="1"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hidden="1"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hidden="1"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hidden="1"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hidden="1"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hidden="1"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hidden="1"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hidden="1"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hidden="1"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hidden="1"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hidden="1"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hidden="1" customHeight="1" x14ac:dyDescent="0.25">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hidden="1"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hidden="1"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hidden="1"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hidden="1"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hidden="1"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hidden="1"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hidden="1"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hidden="1"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hidden="1"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hidden="1"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hidden="1"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hidden="1" customHeight="1" x14ac:dyDescent="0.25">
      <c r="A418" s="15">
        <v>3486</v>
      </c>
      <c r="B418" s="15">
        <v>3486</v>
      </c>
      <c r="C418" s="3">
        <v>41044</v>
      </c>
      <c r="D418" s="3">
        <v>41748</v>
      </c>
      <c r="E418" s="15" t="s">
        <v>1303</v>
      </c>
      <c r="F418" s="15" t="s">
        <v>14028</v>
      </c>
      <c r="G418" s="15" t="s">
        <v>1174</v>
      </c>
      <c r="H418" s="15" t="s">
        <v>23118</v>
      </c>
      <c r="I418" s="15">
        <v>41758</v>
      </c>
      <c r="J418" s="15" t="s">
        <v>22888</v>
      </c>
      <c r="K418" s="15" t="s">
        <v>2877</v>
      </c>
      <c r="L418" s="15" t="s">
        <v>4334</v>
      </c>
      <c r="M418" s="15" t="s">
        <v>22889</v>
      </c>
      <c r="N418" s="15" t="s">
        <v>23119</v>
      </c>
      <c r="O418" s="15" t="s">
        <v>12745</v>
      </c>
      <c r="P418" s="15">
        <v>41761</v>
      </c>
      <c r="Q418" s="26" t="s">
        <v>23051</v>
      </c>
      <c r="R418" s="15" t="s">
        <v>23120</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hidden="1"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hidden="1"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hidden="1"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hidden="1"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hidden="1"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hidden="1"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hidden="1"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hidden="1"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hidden="1"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hidden="1"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hidden="1"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hidden="1"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hidden="1"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hidden="1"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hidden="1"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hidden="1"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hidden="1"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hidden="1"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hidden="1"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hidden="1"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hidden="1"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hidden="1"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hidden="1"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hidden="1"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hidden="1"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hidden="1"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hidden="1"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hidden="1"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hidden="1"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hidden="1"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hidden="1"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hidden="1"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hidden="1"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hidden="1"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hidden="1"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hidden="1"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hidden="1"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hidden="1"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23121</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hidden="1"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hidden="1"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hidden="1"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hidden="1"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hidden="1"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hidden="1"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hidden="1"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hidden="1"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hidden="1"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hidden="1"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hidden="1"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hidden="1"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hidden="1"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hidden="1"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hidden="1"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hidden="1"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hidden="1"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hidden="1"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hidden="1"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hidden="1"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hidden="1"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hidden="1"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hidden="1"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hidden="1"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hidden="1"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hidden="1"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hidden="1"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hidden="1"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hidden="1"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hidden="1"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hidden="1"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hidden="1"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hidden="1"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hidden="1"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hidden="1"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hidden="1"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hidden="1"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hidden="1"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hidden="1"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hidden="1"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hidden="1"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hidden="1"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hidden="1"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23035</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hidden="1"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hidden="1"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hidden="1"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hidden="1"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hidden="1"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hidden="1"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hidden="1"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hidden="1"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hidden="1"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hidden="1"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hidden="1"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hidden="1"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hidden="1"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hidden="1"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hidden="1"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hidden="1"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hidden="1"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23036</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hidden="1"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hidden="1"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hidden="1"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hidden="1"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hidden="1"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hidden="1"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hidden="1"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hidden="1"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hidden="1"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hidden="1"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hidden="1"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hidden="1"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hidden="1"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hidden="1"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hidden="1"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hidden="1"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hidden="1"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hidden="1"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hidden="1"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hidden="1"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hidden="1"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hidden="1"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hidden="1"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hidden="1"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hidden="1"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hidden="1"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hidden="1"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hidden="1"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hidden="1"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hidden="1"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hidden="1"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hidden="1"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hidden="1"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hidden="1"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hidden="1"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hidden="1"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hidden="1"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hidden="1"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hidden="1"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hidden="1"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hidden="1" customHeight="1" x14ac:dyDescent="0.25">
      <c r="A557" s="15">
        <v>3716</v>
      </c>
      <c r="B557" s="15">
        <v>3716</v>
      </c>
      <c r="C557" s="3">
        <v>41072</v>
      </c>
      <c r="D557" s="3">
        <v>41345</v>
      </c>
      <c r="E557" s="15" t="s">
        <v>1303</v>
      </c>
      <c r="F557" s="15" t="s">
        <v>14028</v>
      </c>
      <c r="G557" s="15" t="s">
        <v>3491</v>
      </c>
      <c r="H557" s="15" t="s">
        <v>22973</v>
      </c>
      <c r="I557" s="15">
        <v>41711</v>
      </c>
      <c r="J557" s="15" t="s">
        <v>22890</v>
      </c>
      <c r="K557" s="15" t="s">
        <v>3554</v>
      </c>
      <c r="L557" s="15" t="s">
        <v>4873</v>
      </c>
      <c r="M557" s="15" t="s">
        <v>22891</v>
      </c>
      <c r="N557" s="15" t="s">
        <v>22974</v>
      </c>
      <c r="O557" s="15" t="s">
        <v>453</v>
      </c>
      <c r="P557" s="15">
        <v>41711</v>
      </c>
      <c r="Q557" s="26" t="s">
        <v>22975</v>
      </c>
      <c r="R557" s="15" t="s">
        <v>22976</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hidden="1"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hidden="1"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hidden="1"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hidden="1"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hidden="1"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hidden="1"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hidden="1"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hidden="1"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hidden="1"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hidden="1"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hidden="1"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hidden="1"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hidden="1"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hidden="1"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hidden="1"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hidden="1"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hidden="1"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hidden="1"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hidden="1"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hidden="1"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hidden="1"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hidden="1"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hidden="1"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hidden="1"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hidden="1"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hidden="1"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hidden="1"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23037</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hidden="1"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hidden="1"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hidden="1"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hidden="1"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hidden="1"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hidden="1"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hidden="1"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hidden="1"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hidden="1" customHeight="1" x14ac:dyDescent="0.25">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hidden="1"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hidden="1"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hidden="1"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hidden="1"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hidden="1"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hidden="1"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hidden="1"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hidden="1"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hidden="1"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hidden="1"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hidden="1"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hidden="1"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hidden="1"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hidden="1"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hidden="1"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hidden="1"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hidden="1"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hidden="1"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hidden="1"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hidden="1"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hidden="1"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hidden="1"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22977</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hidden="1"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hidden="1"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hidden="1"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hidden="1"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hidden="1"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hidden="1"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hidden="1"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hidden="1"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hidden="1"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hidden="1"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hidden="1"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hidden="1"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hidden="1"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hidden="1"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hidden="1"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hidden="1"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hidden="1"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hidden="1"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hidden="1"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hidden="1"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hidden="1"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hidden="1"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hidden="1"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hidden="1"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hidden="1"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hidden="1"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hidden="1"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hidden="1"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hidden="1"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hidden="1"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hidden="1"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hidden="1"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hidden="1"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hidden="1"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hidden="1"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hidden="1"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hidden="1"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hidden="1"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hidden="1"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hidden="1"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hidden="1"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hidden="1"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hidden="1"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hidden="1"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hidden="1" customHeight="1" x14ac:dyDescent="0.25">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hidden="1"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hidden="1"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hidden="1"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hidden="1"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hidden="1"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hidden="1" customHeight="1" x14ac:dyDescent="0.25">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hidden="1"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hidden="1"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hidden="1" customHeight="1" x14ac:dyDescent="0.25">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hidden="1"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hidden="1"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hidden="1"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hidden="1"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hidden="1"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hidden="1"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hidden="1"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hidden="1"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hidden="1"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hidden="1"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hidden="1"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hidden="1"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hidden="1"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hidden="1"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hidden="1"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hidden="1"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hidden="1"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hidden="1"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hidden="1"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hidden="1"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hidden="1"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hidden="1"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hidden="1"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hidden="1"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hidden="1"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hidden="1"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hidden="1"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hidden="1"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hidden="1"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hidden="1"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hidden="1"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hidden="1"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hidden="1"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hidden="1"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hidden="1"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hidden="1"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hidden="1"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hidden="1"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hidden="1"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hidden="1"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hidden="1"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hidden="1"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hidden="1"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hidden="1"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hidden="1"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hidden="1"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hidden="1"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hidden="1"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hidden="1"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hidden="1"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hidden="1"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hidden="1"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hidden="1"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hidden="1"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hidden="1"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hidden="1"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hidden="1"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hidden="1"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hidden="1"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hidden="1"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hidden="1"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hidden="1"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hidden="1"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hidden="1"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hidden="1"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hidden="1"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hidden="1"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hidden="1"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hidden="1"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hidden="1"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hidden="1"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hidden="1"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hidden="1"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hidden="1"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hidden="1"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hidden="1"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hidden="1"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hidden="1"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hidden="1"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hidden="1"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hidden="1"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hidden="1"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hidden="1"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hidden="1"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hidden="1" customHeight="1" x14ac:dyDescent="0.25">
      <c r="A754" s="15">
        <v>3975</v>
      </c>
      <c r="B754" s="15">
        <v>3975</v>
      </c>
      <c r="C754" s="3">
        <v>41114</v>
      </c>
      <c r="D754" s="3">
        <v>41713</v>
      </c>
      <c r="E754" s="15" t="s">
        <v>1312</v>
      </c>
      <c r="F754" s="15" t="s">
        <v>14028</v>
      </c>
      <c r="G754" s="15" t="s">
        <v>162</v>
      </c>
      <c r="H754" s="15" t="s">
        <v>19818</v>
      </c>
      <c r="I754" s="3">
        <v>41450</v>
      </c>
      <c r="J754" s="15" t="s">
        <v>5311</v>
      </c>
      <c r="K754" s="15" t="s">
        <v>22978</v>
      </c>
      <c r="L754" s="15" t="s">
        <v>4165</v>
      </c>
      <c r="M754" s="15" t="s">
        <v>22979</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hidden="1"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hidden="1"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hidden="1"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hidden="1"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hidden="1"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hidden="1"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hidden="1"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hidden="1"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hidden="1"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hidden="1"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hidden="1"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hidden="1"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hidden="1"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hidden="1"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hidden="1"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hidden="1"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hidden="1"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hidden="1"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hidden="1"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hidden="1"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hidden="1"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hidden="1"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hidden="1"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hidden="1"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hidden="1"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hidden="1"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hidden="1"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hidden="1"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hidden="1"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hidden="1"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hidden="1"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hidden="1"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hidden="1"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hidden="1"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hidden="1"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hidden="1"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hidden="1"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hidden="1"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hidden="1"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hidden="1"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hidden="1"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hidden="1"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hidden="1"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hidden="1"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hidden="1"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hidden="1"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hidden="1"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hidden="1"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hidden="1"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hidden="1"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hidden="1"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hidden="1"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hidden="1"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hidden="1"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hidden="1"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hidden="1"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hidden="1"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hidden="1"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hidden="1"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hidden="1"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hidden="1"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hidden="1"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hidden="1"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hidden="1"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hidden="1"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hidden="1"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hidden="1"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hidden="1"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hidden="1"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23234</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hidden="1"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hidden="1"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hidden="1"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hidden="1"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hidden="1"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hidden="1"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hidden="1"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hidden="1"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hidden="1"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hidden="1"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hidden="1"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hidden="1"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hidden="1"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hidden="1"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hidden="1"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hidden="1"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hidden="1"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hidden="1"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hidden="1"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hidden="1"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hidden="1"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hidden="1" customHeight="1" x14ac:dyDescent="0.25">
      <c r="A845" s="15">
        <v>4145</v>
      </c>
      <c r="B845" s="15">
        <v>4145</v>
      </c>
      <c r="C845" s="3">
        <v>41128</v>
      </c>
      <c r="D845" s="3">
        <v>41779</v>
      </c>
      <c r="E845" s="15" t="s">
        <v>1312</v>
      </c>
      <c r="F845" s="15" t="s">
        <v>14028</v>
      </c>
      <c r="G845" s="15" t="s">
        <v>1708</v>
      </c>
      <c r="H845" s="15" t="s">
        <v>453</v>
      </c>
      <c r="I845" s="15" t="s">
        <v>453</v>
      </c>
      <c r="J845" s="15" t="s">
        <v>23235</v>
      </c>
      <c r="K845" s="15" t="s">
        <v>23236</v>
      </c>
      <c r="L845" s="15" t="s">
        <v>4302</v>
      </c>
      <c r="M845" s="15" t="s">
        <v>23237</v>
      </c>
      <c r="N845" s="15" t="s">
        <v>453</v>
      </c>
      <c r="O845" s="15" t="s">
        <v>453</v>
      </c>
      <c r="P845" s="15" t="s">
        <v>453</v>
      </c>
      <c r="Q845" s="15" t="s">
        <v>23238</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hidden="1"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hidden="1"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hidden="1"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hidden="1"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hidden="1"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hidden="1"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hidden="1"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hidden="1"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hidden="1"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hidden="1"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hidden="1"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hidden="1"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hidden="1"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hidden="1"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hidden="1"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hidden="1"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hidden="1"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hidden="1"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hidden="1"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hidden="1"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hidden="1"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hidden="1"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hidden="1" customHeight="1" x14ac:dyDescent="0.25">
      <c r="A868" s="15">
        <v>4103</v>
      </c>
      <c r="B868" s="15">
        <v>4103</v>
      </c>
      <c r="C868" s="3">
        <v>41129</v>
      </c>
      <c r="D868" s="3">
        <v>41688</v>
      </c>
      <c r="E868" s="15" t="s">
        <v>1303</v>
      </c>
      <c r="F868" s="15" t="s">
        <v>14028</v>
      </c>
      <c r="G868" s="15" t="s">
        <v>3491</v>
      </c>
      <c r="H868" s="15" t="s">
        <v>22980</v>
      </c>
      <c r="I868" s="15">
        <v>41710</v>
      </c>
      <c r="J868" s="15" t="s">
        <v>22897</v>
      </c>
      <c r="K868" s="15" t="s">
        <v>22898</v>
      </c>
      <c r="L868" s="15" t="s">
        <v>5885</v>
      </c>
      <c r="M868" s="15" t="s">
        <v>22899</v>
      </c>
      <c r="N868" s="15" t="s">
        <v>23009</v>
      </c>
      <c r="O868" s="15" t="s">
        <v>11940</v>
      </c>
      <c r="P868" s="15">
        <v>41723</v>
      </c>
      <c r="Q868" s="15" t="s">
        <v>22900</v>
      </c>
      <c r="R868" s="15" t="s">
        <v>22981</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hidden="1" customHeight="1" x14ac:dyDescent="0.25">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hidden="1"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hidden="1"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hidden="1"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hidden="1"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hidden="1"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hidden="1"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hidden="1"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hidden="1"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hidden="1"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hidden="1"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hidden="1" customHeight="1" x14ac:dyDescent="0.25">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hidden="1"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hidden="1"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hidden="1"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hidden="1"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hidden="1"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hidden="1"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hidden="1"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hidden="1"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hidden="1"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hidden="1"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hidden="1"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hidden="1"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hidden="1"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hidden="1"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hidden="1"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hidden="1"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hidden="1"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hidden="1"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hidden="1"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hidden="1"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hidden="1"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hidden="1"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hidden="1"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hidden="1"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hidden="1"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hidden="1"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hidden="1"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hidden="1"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hidden="1"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hidden="1"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hidden="1"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hidden="1"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hidden="1"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hidden="1"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hidden="1"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hidden="1"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hidden="1"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hidden="1"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hidden="1"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hidden="1"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hidden="1"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hidden="1"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hidden="1"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hidden="1"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hidden="1"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hidden="1"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hidden="1"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hidden="1"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hidden="1"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hidden="1"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hidden="1"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hidden="1"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hidden="1"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hidden="1"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hidden="1"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hidden="1"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hidden="1"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hidden="1"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hidden="1"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hidden="1"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hidden="1"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hidden="1"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hidden="1"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hidden="1"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hidden="1"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hidden="1"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hidden="1" customHeight="1" x14ac:dyDescent="0.25">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hidden="1"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hidden="1"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hidden="1"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hidden="1"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hidden="1" customHeight="1" x14ac:dyDescent="0.25">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hidden="1" customHeight="1" x14ac:dyDescent="0.25">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hidden="1"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hidden="1" customHeight="1" x14ac:dyDescent="0.25">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hidden="1" customHeight="1" x14ac:dyDescent="0.25">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hidden="1"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hidden="1"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hidden="1"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hidden="1" customHeight="1" x14ac:dyDescent="0.25">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hidden="1"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hidden="1" customHeight="1" x14ac:dyDescent="0.25">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hidden="1"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hidden="1"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hidden="1" customHeight="1" x14ac:dyDescent="0.25">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hidden="1"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hidden="1"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hidden="1" customHeight="1" x14ac:dyDescent="0.25">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hidden="1" customHeight="1" x14ac:dyDescent="0.25">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hidden="1"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hidden="1"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hidden="1" customHeight="1" x14ac:dyDescent="0.25">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hidden="1"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hidden="1" customHeight="1" x14ac:dyDescent="0.25">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hidden="1"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hidden="1"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hidden="1" customHeight="1" x14ac:dyDescent="0.25">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hidden="1" customHeight="1" x14ac:dyDescent="0.25">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hidden="1" customHeight="1" x14ac:dyDescent="0.25">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hidden="1" customHeight="1" x14ac:dyDescent="0.25">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hidden="1" customHeight="1" x14ac:dyDescent="0.25">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hidden="1"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hidden="1"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hidden="1"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hidden="1"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hidden="1"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hidden="1"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hidden="1"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hidden="1"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hidden="1"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hidden="1"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hidden="1"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hidden="1"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hidden="1"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hidden="1"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hidden="1"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hidden="1"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hidden="1"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hidden="1"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hidden="1"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hidden="1"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hidden="1" customHeight="1" x14ac:dyDescent="0.25">
      <c r="A1002" s="15">
        <v>4236</v>
      </c>
      <c r="B1002" s="15">
        <v>4236</v>
      </c>
      <c r="C1002" s="3">
        <v>41145</v>
      </c>
      <c r="D1002" s="3">
        <v>41682</v>
      </c>
      <c r="E1002" s="15" t="s">
        <v>1303</v>
      </c>
      <c r="F1002" s="15" t="s">
        <v>14028</v>
      </c>
      <c r="G1002" s="15" t="s">
        <v>3247</v>
      </c>
      <c r="H1002" s="15" t="s">
        <v>22982</v>
      </c>
      <c r="I1002" s="15">
        <v>41717</v>
      </c>
      <c r="J1002" s="15" t="s">
        <v>6530</v>
      </c>
      <c r="K1002" s="15" t="s">
        <v>22863</v>
      </c>
      <c r="L1002" s="15" t="s">
        <v>4615</v>
      </c>
      <c r="M1002" s="15" t="s">
        <v>6532</v>
      </c>
      <c r="N1002" s="15" t="s">
        <v>22983</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hidden="1" customHeight="1" x14ac:dyDescent="0.25">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hidden="1"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hidden="1"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hidden="1"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hidden="1"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hidden="1"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hidden="1"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hidden="1"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hidden="1"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hidden="1"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hidden="1"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hidden="1"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hidden="1"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hidden="1"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hidden="1"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hidden="1"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hidden="1"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hidden="1"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hidden="1"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hidden="1"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hidden="1"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hidden="1"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hidden="1"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hidden="1"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hidden="1"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hidden="1"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hidden="1"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hidden="1"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hidden="1"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hidden="1" customHeight="1" x14ac:dyDescent="0.25">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hidden="1"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hidden="1"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hidden="1"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hidden="1"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hidden="1"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hidden="1"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hidden="1"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hidden="1"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hidden="1"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hidden="1"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hidden="1"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hidden="1"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hidden="1"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hidden="1"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hidden="1"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hidden="1"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hidden="1"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hidden="1"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hidden="1"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hidden="1" customHeight="1" x14ac:dyDescent="0.25">
      <c r="A1052" s="15">
        <v>4366</v>
      </c>
      <c r="B1052" s="15">
        <v>4366</v>
      </c>
      <c r="C1052" s="3">
        <v>41155</v>
      </c>
      <c r="D1052" s="3">
        <v>41200</v>
      </c>
      <c r="E1052" s="15" t="s">
        <v>1303</v>
      </c>
      <c r="F1052" s="15" t="s">
        <v>1304</v>
      </c>
      <c r="G1052" s="15" t="s">
        <v>1633</v>
      </c>
      <c r="H1052" s="15" t="s">
        <v>13100</v>
      </c>
      <c r="I1052" s="3">
        <v>41204</v>
      </c>
      <c r="J1052" s="15" t="s">
        <v>23038</v>
      </c>
      <c r="K1052" s="15" t="s">
        <v>23039</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hidden="1"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hidden="1"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hidden="1"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hidden="1"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hidden="1"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hidden="1"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hidden="1"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hidden="1"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hidden="1"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hidden="1"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hidden="1"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hidden="1"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hidden="1"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hidden="1"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hidden="1"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hidden="1"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hidden="1"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hidden="1"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hidden="1"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hidden="1"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hidden="1"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hidden="1"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hidden="1"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hidden="1"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hidden="1"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hidden="1"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hidden="1"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hidden="1"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hidden="1"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hidden="1"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hidden="1"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hidden="1"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hidden="1"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hidden="1"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hidden="1"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hidden="1"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hidden="1"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hidden="1"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hidden="1"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hidden="1"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hidden="1"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23281</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hidden="1"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hidden="1"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hidden="1"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hidden="1"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hidden="1"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hidden="1" customHeight="1" x14ac:dyDescent="0.25">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hidden="1"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hidden="1"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hidden="1"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hidden="1"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hidden="1"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hidden="1"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hidden="1"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hidden="1"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hidden="1"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hidden="1"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hidden="1"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hidden="1"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hidden="1"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hidden="1"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hidden="1"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hidden="1"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hidden="1"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hidden="1" customHeight="1" x14ac:dyDescent="0.25">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hidden="1"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hidden="1"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hidden="1"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hidden="1"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hidden="1"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hidden="1"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hidden="1"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hidden="1"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hidden="1"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hidden="1"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hidden="1"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hidden="1"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hidden="1"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hidden="1"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hidden="1"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hidden="1"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hidden="1"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hidden="1"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hidden="1"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hidden="1"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hidden="1"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hidden="1"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hidden="1"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hidden="1"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hidden="1"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hidden="1"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hidden="1"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hidden="1"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hidden="1"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hidden="1"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hidden="1"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hidden="1"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hidden="1"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hidden="1"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hidden="1"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hidden="1"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hidden="1"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hidden="1"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hidden="1"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hidden="1"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hidden="1"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hidden="1"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hidden="1"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hidden="1"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hidden="1" customHeight="1" x14ac:dyDescent="0.25">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hidden="1"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hidden="1"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hidden="1"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hidden="1"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hidden="1"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hidden="1"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hidden="1"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hidden="1"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hidden="1"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hidden="1"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hidden="1"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hidden="1"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hidden="1"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hidden="1"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hidden="1"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hidden="1"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hidden="1"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hidden="1"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hidden="1"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hidden="1"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hidden="1"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hidden="1"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hidden="1"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hidden="1"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hidden="1"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hidden="1"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hidden="1"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hidden="1"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hidden="1"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hidden="1"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hidden="1"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hidden="1"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hidden="1"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hidden="1"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hidden="1"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hidden="1"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hidden="1"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hidden="1"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hidden="1"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hidden="1"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hidden="1"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hidden="1"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hidden="1"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hidden="1"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hidden="1"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hidden="1"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hidden="1"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hidden="1"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hidden="1"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hidden="1"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hidden="1"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hidden="1"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hidden="1"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hidden="1"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hidden="1"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hidden="1"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hidden="1"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hidden="1"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hidden="1"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hidden="1"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hidden="1"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hidden="1"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hidden="1"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hidden="1"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hidden="1" customHeight="1" x14ac:dyDescent="0.25">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hidden="1"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hidden="1"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hidden="1"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hidden="1"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hidden="1"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hidden="1"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hidden="1"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hidden="1"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hidden="1"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hidden="1"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hidden="1"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hidden="1"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hidden="1"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hidden="1"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hidden="1"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hidden="1"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hidden="1"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hidden="1"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hidden="1"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hidden="1" customHeight="1" x14ac:dyDescent="0.25">
      <c r="A1247" s="15">
        <v>4531</v>
      </c>
      <c r="B1247" s="15">
        <v>4531</v>
      </c>
      <c r="C1247" s="3">
        <v>41176</v>
      </c>
      <c r="D1247" s="3">
        <v>41584</v>
      </c>
      <c r="E1247" s="15" t="s">
        <v>1303</v>
      </c>
      <c r="F1247" s="15" t="s">
        <v>14028</v>
      </c>
      <c r="G1247" s="15" t="s">
        <v>7833</v>
      </c>
      <c r="H1247" s="15" t="s">
        <v>22984</v>
      </c>
      <c r="I1247" s="3">
        <v>41324</v>
      </c>
      <c r="J1247" s="15" t="s">
        <v>7834</v>
      </c>
      <c r="K1247" s="15" t="s">
        <v>22985</v>
      </c>
      <c r="L1247" s="15" t="s">
        <v>4393</v>
      </c>
      <c r="M1247" s="15" t="s">
        <v>7835</v>
      </c>
      <c r="N1247" s="15" t="s">
        <v>22986</v>
      </c>
      <c r="O1247" s="15" t="s">
        <v>22987</v>
      </c>
      <c r="P1247" s="15">
        <v>41717</v>
      </c>
      <c r="Q1247" s="26" t="s">
        <v>22906</v>
      </c>
      <c r="R1247" s="15" t="s">
        <v>22988</v>
      </c>
      <c r="S1247" s="15" t="s">
        <v>11544</v>
      </c>
      <c r="T1247" s="15" t="s">
        <v>14774</v>
      </c>
      <c r="U1247" s="15" t="s">
        <v>22989</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hidden="1"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hidden="1"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hidden="1"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hidden="1"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hidden="1"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hidden="1"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hidden="1"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hidden="1"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hidden="1"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hidden="1"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hidden="1"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hidden="1"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hidden="1"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hidden="1"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hidden="1"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hidden="1"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hidden="1"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hidden="1"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hidden="1"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hidden="1"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hidden="1"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hidden="1"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hidden="1"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hidden="1"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hidden="1"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hidden="1"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hidden="1"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hidden="1"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hidden="1"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hidden="1"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hidden="1"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hidden="1"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hidden="1"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hidden="1"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hidden="1"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hidden="1"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hidden="1"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hidden="1"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hidden="1"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hidden="1"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hidden="1"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hidden="1"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hidden="1"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hidden="1"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hidden="1"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hidden="1"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hidden="1"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hidden="1"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hidden="1"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hidden="1"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hidden="1"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hidden="1"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hidden="1"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hidden="1"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hidden="1"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hidden="1"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hidden="1"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hidden="1"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hidden="1"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hidden="1"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hidden="1"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hidden="1"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hidden="1"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hidden="1"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hidden="1"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hidden="1"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hidden="1"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hidden="1"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hidden="1"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hidden="1"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hidden="1"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hidden="1"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hidden="1"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hidden="1"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hidden="1"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hidden="1"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hidden="1"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hidden="1"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hidden="1"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hidden="1"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hidden="1"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hidden="1"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hidden="1"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hidden="1"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hidden="1"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hidden="1"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hidden="1"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hidden="1"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hidden="1"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hidden="1"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hidden="1"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hidden="1"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hidden="1"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hidden="1"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hidden="1"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hidden="1"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hidden="1"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hidden="1"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hidden="1" customHeight="1" x14ac:dyDescent="0.25">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hidden="1"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hidden="1"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hidden="1"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hidden="1"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hidden="1"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hidden="1"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hidden="1"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hidden="1"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hidden="1"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hidden="1"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hidden="1"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hidden="1"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hidden="1"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hidden="1"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hidden="1"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hidden="1"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hidden="1"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hidden="1"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hidden="1"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hidden="1"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hidden="1"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hidden="1"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hidden="1"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hidden="1"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hidden="1"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hidden="1"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hidden="1"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hidden="1"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hidden="1"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hidden="1"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hidden="1"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hidden="1"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hidden="1"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hidden="1"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hidden="1"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hidden="1"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hidden="1"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hidden="1"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hidden="1"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hidden="1"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hidden="1"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hidden="1"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hidden="1"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hidden="1"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hidden="1"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hidden="1"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hidden="1"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hidden="1"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hidden="1"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hidden="1"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hidden="1"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hidden="1"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hidden="1"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hidden="1"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hidden="1" customHeight="1" x14ac:dyDescent="0.25">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hidden="1"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hidden="1"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hidden="1"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hidden="1"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hidden="1"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hidden="1"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hidden="1"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hidden="1"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hidden="1"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hidden="1"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hidden="1"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hidden="1"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hidden="1"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hidden="1"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hidden="1"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hidden="1"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hidden="1"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hidden="1"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hidden="1"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hidden="1"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hidden="1"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hidden="1"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hidden="1" customHeight="1" x14ac:dyDescent="0.25">
      <c r="A1424" s="15">
        <v>5049</v>
      </c>
      <c r="B1424" s="15">
        <v>5049</v>
      </c>
      <c r="C1424" s="3">
        <v>41226</v>
      </c>
      <c r="D1424" s="3">
        <v>41621</v>
      </c>
      <c r="E1424" s="15" t="s">
        <v>1303</v>
      </c>
      <c r="F1424" s="15" t="s">
        <v>14028</v>
      </c>
      <c r="G1424" s="15" t="s">
        <v>9382</v>
      </c>
      <c r="H1424" s="15" t="s">
        <v>22990</v>
      </c>
      <c r="I1424" s="3">
        <v>41712</v>
      </c>
      <c r="J1424" s="15" t="s">
        <v>22910</v>
      </c>
      <c r="K1424" s="15" t="s">
        <v>9394</v>
      </c>
      <c r="L1424" s="15" t="s">
        <v>9385</v>
      </c>
      <c r="M1424" s="15" t="s">
        <v>22911</v>
      </c>
      <c r="N1424" s="15" t="s">
        <v>22991</v>
      </c>
      <c r="O1424" s="15" t="s">
        <v>11940</v>
      </c>
      <c r="P1424" s="15">
        <v>41712</v>
      </c>
      <c r="Q1424" s="26" t="s">
        <v>22912</v>
      </c>
      <c r="R1424" s="15" t="s">
        <v>22992</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hidden="1"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hidden="1"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hidden="1"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hidden="1"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hidden="1"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hidden="1"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hidden="1"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hidden="1"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hidden="1"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hidden="1"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hidden="1"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hidden="1"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hidden="1"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hidden="1"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hidden="1"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23282</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hidden="1"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hidden="1"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hidden="1"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hidden="1"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hidden="1"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hidden="1"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hidden="1"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hidden="1"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hidden="1"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hidden="1"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hidden="1"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hidden="1"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hidden="1"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hidden="1"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hidden="1"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hidden="1"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hidden="1"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hidden="1"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hidden="1"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hidden="1"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hidden="1"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hidden="1"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hidden="1"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hidden="1"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hidden="1"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hidden="1"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hidden="1"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hidden="1"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hidden="1"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hidden="1"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hidden="1"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hidden="1"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hidden="1"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hidden="1"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hidden="1"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hidden="1"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hidden="1"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hidden="1"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hidden="1"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hidden="1"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hidden="1"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hidden="1"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hidden="1"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hidden="1"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hidden="1"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hidden="1"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hidden="1"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hidden="1"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hidden="1"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hidden="1"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hidden="1"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hidden="1"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hidden="1"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hidden="1"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hidden="1"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hidden="1"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hidden="1"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hidden="1"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hidden="1"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hidden="1"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hidden="1"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hidden="1"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hidden="1"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hidden="1"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hidden="1"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hidden="1"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hidden="1"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hidden="1"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23010</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hidden="1"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hidden="1"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hidden="1"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hidden="1"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hidden="1"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hidden="1"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hidden="1"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hidden="1"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hidden="1"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hidden="1"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hidden="1"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hidden="1"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hidden="1"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hidden="1"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hidden="1"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hidden="1"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hidden="1"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hidden="1"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hidden="1"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hidden="1"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hidden="1"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hidden="1"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hidden="1"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hidden="1"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hidden="1"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hidden="1"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hidden="1"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hidden="1"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hidden="1"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hidden="1"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hidden="1"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hidden="1"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hidden="1"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hidden="1"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hidden="1"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hidden="1"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hidden="1"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hidden="1"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hidden="1"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hidden="1"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hidden="1"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hidden="1"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hidden="1"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hidden="1"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hidden="1"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hidden="1"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hidden="1"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hidden="1"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hidden="1"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hidden="1"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hidden="1"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hidden="1"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hidden="1"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hidden="1"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hidden="1"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hidden="1"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hidden="1"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hidden="1"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hidden="1"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hidden="1"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hidden="1"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hidden="1"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hidden="1"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hidden="1"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hidden="1"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hidden="1"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hidden="1"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hidden="1"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hidden="1"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hidden="1"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hidden="1"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hidden="1"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hidden="1"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hidden="1"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hidden="1"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hidden="1"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hidden="1"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hidden="1"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hidden="1"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hidden="1"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hidden="1"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hidden="1"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hidden="1"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hidden="1"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hidden="1"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hidden="1"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hidden="1"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hidden="1"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hidden="1"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hidden="1"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hidden="1"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hidden="1"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hidden="1"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hidden="1"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hidden="1"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hidden="1"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hidden="1"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hidden="1"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hidden="1"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hidden="1"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hidden="1"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hidden="1"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hidden="1"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hidden="1"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hidden="1"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hidden="1" customHeight="1" x14ac:dyDescent="0.25">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hidden="1"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hidden="1"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hidden="1"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hidden="1"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hidden="1"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hidden="1"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hidden="1"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hidden="1"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hidden="1"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hidden="1"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hidden="1"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hidden="1"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hidden="1"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hidden="1"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hidden="1"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hidden="1"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hidden="1"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hidden="1"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hidden="1"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hidden="1"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hidden="1"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hidden="1"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hidden="1"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hidden="1"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hidden="1"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hidden="1"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hidden="1"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hidden="1"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hidden="1" customHeight="1" x14ac:dyDescent="0.25">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hidden="1"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hidden="1"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hidden="1"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hidden="1"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hidden="1"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hidden="1"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hidden="1"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hidden="1"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hidden="1"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hidden="1"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hidden="1"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hidden="1"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hidden="1"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hidden="1"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hidden="1"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hidden="1"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hidden="1"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hidden="1"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hidden="1"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hidden="1"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hidden="1"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hidden="1"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hidden="1"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hidden="1"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hidden="1"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hidden="1"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hidden="1"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hidden="1"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hidden="1"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hidden="1"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hidden="1"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hidden="1"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hidden="1"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hidden="1"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hidden="1"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hidden="1"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hidden="1"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hidden="1"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hidden="1"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hidden="1" customHeight="1" x14ac:dyDescent="0.25">
      <c r="A1682" s="15">
        <v>6322</v>
      </c>
      <c r="B1682" s="15">
        <v>6322</v>
      </c>
      <c r="C1682" s="3">
        <v>41372</v>
      </c>
      <c r="D1682" s="3">
        <v>41724</v>
      </c>
      <c r="E1682" s="15" t="s">
        <v>1303</v>
      </c>
      <c r="F1682" s="15" t="s">
        <v>14028</v>
      </c>
      <c r="G1682" s="15" t="s">
        <v>13604</v>
      </c>
      <c r="H1682" s="15" t="s">
        <v>22993</v>
      </c>
      <c r="I1682" s="15">
        <v>41697</v>
      </c>
      <c r="J1682" s="15" t="s">
        <v>16067</v>
      </c>
      <c r="K1682" s="15" t="s">
        <v>22917</v>
      </c>
      <c r="L1682" s="15" t="s">
        <v>16069</v>
      </c>
      <c r="M1682" s="15" t="s">
        <v>16070</v>
      </c>
      <c r="N1682" s="15" t="s">
        <v>22994</v>
      </c>
      <c r="O1682" s="15" t="s">
        <v>11974</v>
      </c>
      <c r="P1682" s="15">
        <v>41726</v>
      </c>
      <c r="Q1682" s="26" t="s">
        <v>22918</v>
      </c>
      <c r="R1682" s="15" t="s">
        <v>22995</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hidden="1"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hidden="1"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hidden="1"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hidden="1"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hidden="1"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hidden="1"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hidden="1"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hidden="1"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hidden="1"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hidden="1"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hidden="1"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hidden="1"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hidden="1"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hidden="1"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hidden="1"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hidden="1"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hidden="1"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hidden="1"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hidden="1"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hidden="1"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hidden="1"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hidden="1"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hidden="1"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hidden="1"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hidden="1"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hidden="1"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hidden="1"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hidden="1"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hidden="1"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hidden="1"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hidden="1"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hidden="1"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hidden="1"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hidden="1"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hidden="1"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hidden="1"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hidden="1"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hidden="1"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hidden="1"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hidden="1"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hidden="1"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hidden="1"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hidden="1"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hidden="1"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hidden="1"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hidden="1"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hidden="1"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hidden="1"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hidden="1"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hidden="1"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hidden="1"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hidden="1"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hidden="1"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hidden="1"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hidden="1" customHeight="1" x14ac:dyDescent="0.25">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hidden="1"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hidden="1"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hidden="1"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hidden="1"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hidden="1"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hidden="1"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hidden="1"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hidden="1"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hidden="1"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hidden="1"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hidden="1"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hidden="1"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hidden="1"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hidden="1"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hidden="1"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hidden="1"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hidden="1"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hidden="1"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hidden="1"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hidden="1" customHeight="1" x14ac:dyDescent="0.25">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hidden="1"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hidden="1"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hidden="1" customHeight="1" x14ac:dyDescent="0.25">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hidden="1"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hidden="1"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hidden="1"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hidden="1"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hidden="1"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hidden="1"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hidden="1"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hidden="1"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hidden="1"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hidden="1"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hidden="1"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hidden="1"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hidden="1"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hidden="1"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hidden="1"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hidden="1"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hidden="1"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hidden="1"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hidden="1"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hidden="1"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hidden="1"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hidden="1"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hidden="1"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hidden="1"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hidden="1"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hidden="1"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hidden="1"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hidden="1"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hidden="1"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hidden="1"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hidden="1"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hidden="1" customHeight="1" x14ac:dyDescent="0.25">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hidden="1"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hidden="1"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hidden="1"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hidden="1"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hidden="1"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hidden="1"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hidden="1"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hidden="1"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hidden="1" customHeight="1" x14ac:dyDescent="0.25">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hidden="1"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hidden="1"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hidden="1"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hidden="1"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hidden="1"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hidden="1" customHeight="1" x14ac:dyDescent="0.25">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hidden="1"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hidden="1"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hidden="1"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hidden="1"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hidden="1"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hidden="1"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hidden="1"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hidden="1" customHeight="1" x14ac:dyDescent="0.25">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23122</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hidden="1"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hidden="1"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hidden="1"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hidden="1"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hidden="1"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hidden="1"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hidden="1"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hidden="1"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hidden="1"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hidden="1"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hidden="1"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hidden="1"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hidden="1"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hidden="1"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hidden="1"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hidden="1"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hidden="1"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hidden="1"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hidden="1"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hidden="1"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hidden="1"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hidden="1"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hidden="1"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hidden="1"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hidden="1"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hidden="1"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hidden="1"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hidden="1"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hidden="1"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hidden="1"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hidden="1"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hidden="1"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hidden="1"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hidden="1"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hidden="1"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hidden="1"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hidden="1"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hidden="1"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hidden="1"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hidden="1"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hidden="1"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hidden="1"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hidden="1"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hidden="1" customHeight="1" x14ac:dyDescent="0.25">
      <c r="A1859" s="15">
        <v>6116</v>
      </c>
      <c r="B1859" s="15">
        <v>6116</v>
      </c>
      <c r="C1859" s="3">
        <v>41397</v>
      </c>
      <c r="D1859" s="3">
        <v>41852</v>
      </c>
      <c r="E1859" s="15" t="s">
        <v>1449</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hidden="1"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hidden="1"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hidden="1"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hidden="1"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hidden="1"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hidden="1"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hidden="1"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hidden="1"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hidden="1"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hidden="1"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hidden="1"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hidden="1"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hidden="1"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hidden="1"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hidden="1"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hidden="1"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hidden="1"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hidden="1"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hidden="1"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hidden="1"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hidden="1"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hidden="1"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hidden="1"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hidden="1"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hidden="1"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hidden="1"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hidden="1"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hidden="1"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hidden="1"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hidden="1"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hidden="1"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hidden="1"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hidden="1"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hidden="1"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hidden="1"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hidden="1"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hidden="1"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hidden="1"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hidden="1" customHeight="1" x14ac:dyDescent="0.25">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hidden="1"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hidden="1"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hidden="1"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hidden="1"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hidden="1"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hidden="1"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hidden="1"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hidden="1"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hidden="1"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hidden="1"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hidden="1"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hidden="1"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hidden="1"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hidden="1"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hidden="1"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hidden="1"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hidden="1"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hidden="1"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hidden="1"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hidden="1"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hidden="1"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hidden="1"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hidden="1"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hidden="1"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hidden="1"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hidden="1"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hidden="1"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hidden="1"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hidden="1"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hidden="1"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hidden="1"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hidden="1"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hidden="1"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hidden="1"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hidden="1" customHeight="1" x14ac:dyDescent="0.25">
      <c r="A1933" s="15">
        <v>6207</v>
      </c>
      <c r="B1933" s="15">
        <v>6207</v>
      </c>
      <c r="C1933" s="3">
        <v>41400</v>
      </c>
      <c r="D1933" s="3">
        <v>41685</v>
      </c>
      <c r="E1933" s="15" t="s">
        <v>1303</v>
      </c>
      <c r="F1933" s="15" t="s">
        <v>14028</v>
      </c>
      <c r="G1933" s="15" t="s">
        <v>13806</v>
      </c>
      <c r="H1933" s="15" t="s">
        <v>22996</v>
      </c>
      <c r="I1933" s="15">
        <v>41708</v>
      </c>
      <c r="J1933" s="15" t="s">
        <v>22939</v>
      </c>
      <c r="K1933" s="15" t="s">
        <v>22940</v>
      </c>
      <c r="L1933" s="15" t="s">
        <v>18286</v>
      </c>
      <c r="M1933" s="15" t="s">
        <v>18287</v>
      </c>
      <c r="N1933" s="15" t="s">
        <v>22997</v>
      </c>
      <c r="O1933" s="15" t="s">
        <v>22946</v>
      </c>
      <c r="P1933" s="15">
        <v>41709</v>
      </c>
      <c r="Q1933" s="15" t="s">
        <v>22941</v>
      </c>
      <c r="R1933" s="15" t="s">
        <v>22998</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hidden="1"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hidden="1"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hidden="1"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hidden="1"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hidden="1"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hidden="1"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hidden="1"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hidden="1"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hidden="1"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hidden="1"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hidden="1"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hidden="1"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hidden="1"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hidden="1"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hidden="1"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hidden="1"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hidden="1"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hidden="1"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hidden="1"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hidden="1"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hidden="1"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hidden="1"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hidden="1"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hidden="1"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hidden="1"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hidden="1"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hidden="1"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hidden="1"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hidden="1"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hidden="1" customHeight="1" x14ac:dyDescent="0.25">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hidden="1"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hidden="1"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hidden="1"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hidden="1"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hidden="1"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hidden="1"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hidden="1"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hidden="1"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hidden="1"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hidden="1"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hidden="1"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23123</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hidden="1"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hidden="1"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hidden="1"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hidden="1"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hidden="1"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hidden="1"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hidden="1"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hidden="1"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hidden="1"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hidden="1"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hidden="1"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hidden="1"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hidden="1"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hidden="1"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hidden="1"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hidden="1"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hidden="1"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hidden="1"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hidden="1"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hidden="1"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hidden="1"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hidden="1"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hidden="1"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hidden="1"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hidden="1"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hidden="1"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hidden="1"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hidden="1"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hidden="1"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hidden="1"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hidden="1"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hidden="1"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hidden="1"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hidden="1"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hidden="1" customHeight="1" x14ac:dyDescent="0.25">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hidden="1"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hidden="1"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hidden="1"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hidden="1"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hidden="1"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hidden="1"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hidden="1"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hidden="1"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hidden="1"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hidden="1"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hidden="1"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hidden="1"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hidden="1"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hidden="1"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hidden="1"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hidden="1"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hidden="1"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hidden="1"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hidden="1"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hidden="1"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hidden="1"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hidden="1"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hidden="1"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hidden="1"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hidden="1"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hidden="1"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hidden="1"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hidden="1"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hidden="1"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hidden="1"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hidden="1"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23040</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hidden="1"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hidden="1"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hidden="1"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hidden="1"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hidden="1"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hidden="1"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hidden="1"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hidden="1"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hidden="1"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hidden="1"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hidden="1"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hidden="1"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hidden="1"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hidden="1"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hidden="1"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hidden="1"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hidden="1"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hidden="1" customHeight="1" x14ac:dyDescent="0.25">
      <c r="A2058" s="15">
        <v>6154</v>
      </c>
      <c r="B2058" s="15">
        <v>6154</v>
      </c>
      <c r="C2058" s="3">
        <v>41410</v>
      </c>
      <c r="D2058" s="3">
        <v>41693</v>
      </c>
      <c r="E2058" s="15" t="s">
        <v>1303</v>
      </c>
      <c r="F2058" s="15" t="s">
        <v>14028</v>
      </c>
      <c r="G2058" s="15" t="s">
        <v>13649</v>
      </c>
      <c r="H2058" s="15" t="s">
        <v>22999</v>
      </c>
      <c r="I2058" s="15">
        <v>41715</v>
      </c>
      <c r="J2058" s="15" t="s">
        <v>18990</v>
      </c>
      <c r="K2058" s="15" t="s">
        <v>22873</v>
      </c>
      <c r="L2058" s="15" t="s">
        <v>18991</v>
      </c>
      <c r="M2058" s="15" t="s">
        <v>18992</v>
      </c>
      <c r="N2058" s="15" t="s">
        <v>23000</v>
      </c>
      <c r="O2058" s="15" t="s">
        <v>11940</v>
      </c>
      <c r="P2058" s="15">
        <v>41715</v>
      </c>
      <c r="Q2058" s="15" t="s">
        <v>22874</v>
      </c>
      <c r="R2058" s="15" t="s">
        <v>23001</v>
      </c>
      <c r="S2058" s="15" t="s">
        <v>18993</v>
      </c>
      <c r="T2058" s="15" t="s">
        <v>14774</v>
      </c>
      <c r="U2058" s="15" t="s">
        <v>23002</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hidden="1"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hidden="1"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hidden="1"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hidden="1"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hidden="1"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hidden="1"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hidden="1"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hidden="1"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hidden="1"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hidden="1"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hidden="1"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hidden="1"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hidden="1"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hidden="1"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hidden="1"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hidden="1"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hidden="1"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hidden="1"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hidden="1"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hidden="1"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hidden="1"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hidden="1"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hidden="1"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hidden="1"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hidden="1"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hidden="1"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hidden="1"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hidden="1"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hidden="1"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hidden="1"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hidden="1"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hidden="1"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hidden="1"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hidden="1"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hidden="1"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hidden="1"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hidden="1"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23053</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hidden="1"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hidden="1"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hidden="1" customHeight="1" x14ac:dyDescent="0.25">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hidden="1" customHeight="1" x14ac:dyDescent="0.25">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hidden="1" customHeight="1" x14ac:dyDescent="0.25">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hidden="1"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hidden="1"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hidden="1" customHeight="1" x14ac:dyDescent="0.25">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hidden="1" customHeight="1" x14ac:dyDescent="0.25">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hidden="1" customHeight="1" x14ac:dyDescent="0.25">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hidden="1" customHeight="1" x14ac:dyDescent="0.25">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hidden="1" customHeight="1" x14ac:dyDescent="0.25">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hidden="1" customHeight="1" x14ac:dyDescent="0.25">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hidden="1" customHeight="1" x14ac:dyDescent="0.25">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hidden="1" customHeight="1" x14ac:dyDescent="0.25">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hidden="1" customHeight="1" x14ac:dyDescent="0.25">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hidden="1" customHeight="1" x14ac:dyDescent="0.25">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hidden="1" customHeight="1" x14ac:dyDescent="0.25">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hidden="1" customHeight="1" x14ac:dyDescent="0.25">
      <c r="A2114">
        <v>8994</v>
      </c>
      <c r="B2114">
        <v>8994</v>
      </c>
      <c r="C2114" s="3">
        <v>41670</v>
      </c>
      <c r="D2114" s="3">
        <v>41715</v>
      </c>
      <c r="E2114" t="s">
        <v>1312</v>
      </c>
      <c r="F2114" t="s">
        <v>1533</v>
      </c>
      <c r="G2114" t="s">
        <v>4726</v>
      </c>
      <c r="H2114" s="15" t="s">
        <v>23003</v>
      </c>
      <c r="I2114" s="15">
        <v>41716</v>
      </c>
      <c r="J2114" t="s">
        <v>22821</v>
      </c>
      <c r="K2114" t="s">
        <v>22822</v>
      </c>
      <c r="L2114" t="s">
        <v>5152</v>
      </c>
      <c r="M2114" t="s">
        <v>22823</v>
      </c>
      <c r="N2114" s="15" t="s">
        <v>453</v>
      </c>
      <c r="O2114" s="15" t="s">
        <v>453</v>
      </c>
      <c r="P2114" s="15" t="s">
        <v>453</v>
      </c>
      <c r="Q2114" t="s">
        <v>23011</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hidden="1" customHeight="1" x14ac:dyDescent="0.25">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23012</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hidden="1" customHeight="1" x14ac:dyDescent="0.25">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23013</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hidden="1" customHeight="1" x14ac:dyDescent="0.25">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hidden="1" customHeight="1" x14ac:dyDescent="0.25">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23124</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hidden="1" customHeight="1" x14ac:dyDescent="0.25">
      <c r="A2119" s="14">
        <v>9524</v>
      </c>
      <c r="B2119" s="14">
        <v>9524</v>
      </c>
      <c r="C2119" s="446">
        <v>41725</v>
      </c>
      <c r="D2119" s="446">
        <v>41770</v>
      </c>
      <c r="E2119" s="14" t="s">
        <v>1312</v>
      </c>
      <c r="F2119" s="14" t="s">
        <v>1533</v>
      </c>
      <c r="G2119" s="14" t="s">
        <v>165</v>
      </c>
      <c r="H2119" s="14" t="s">
        <v>453</v>
      </c>
      <c r="I2119" s="14" t="s">
        <v>453</v>
      </c>
      <c r="J2119" s="14" t="s">
        <v>23014</v>
      </c>
      <c r="K2119" s="14" t="s">
        <v>23015</v>
      </c>
      <c r="L2119" s="14" t="s">
        <v>4169</v>
      </c>
      <c r="M2119" s="14" t="s">
        <v>23016</v>
      </c>
      <c r="N2119" s="14" t="s">
        <v>453</v>
      </c>
      <c r="O2119" s="14" t="s">
        <v>453</v>
      </c>
      <c r="P2119" s="14" t="s">
        <v>453</v>
      </c>
      <c r="Q2119" s="14" t="s">
        <v>23125</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hidden="1" customHeight="1" x14ac:dyDescent="0.25">
      <c r="A2120">
        <v>3142</v>
      </c>
      <c r="B2120">
        <v>8795</v>
      </c>
      <c r="C2120" s="3">
        <v>41733</v>
      </c>
      <c r="D2120" s="3">
        <v>41778</v>
      </c>
      <c r="E2120" t="s">
        <v>1312</v>
      </c>
      <c r="F2120" t="s">
        <v>1533</v>
      </c>
      <c r="G2120" t="s">
        <v>3446</v>
      </c>
      <c r="H2120" s="14" t="s">
        <v>453</v>
      </c>
      <c r="I2120" s="14" t="s">
        <v>453</v>
      </c>
      <c r="J2120" t="s">
        <v>23041</v>
      </c>
      <c r="K2120" t="s">
        <v>23042</v>
      </c>
      <c r="L2120" t="s">
        <v>5786</v>
      </c>
      <c r="M2120" t="s">
        <v>3454</v>
      </c>
      <c r="N2120" s="14" t="s">
        <v>453</v>
      </c>
      <c r="O2120" s="14" t="s">
        <v>453</v>
      </c>
      <c r="P2120" s="14" t="s">
        <v>453</v>
      </c>
      <c r="Q2120" t="s">
        <v>23126</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hidden="1" customHeight="1" x14ac:dyDescent="0.25">
      <c r="A2121">
        <v>3447</v>
      </c>
      <c r="B2121">
        <v>8315</v>
      </c>
      <c r="C2121" s="3">
        <v>41733</v>
      </c>
      <c r="D2121" s="3">
        <v>41778</v>
      </c>
      <c r="E2121" t="s">
        <v>1312</v>
      </c>
      <c r="F2121" t="s">
        <v>1533</v>
      </c>
      <c r="G2121" t="s">
        <v>171</v>
      </c>
      <c r="H2121" s="14" t="s">
        <v>453</v>
      </c>
      <c r="I2121" s="14" t="s">
        <v>453</v>
      </c>
      <c r="J2121" t="s">
        <v>3621</v>
      </c>
      <c r="K2121" t="s">
        <v>23043</v>
      </c>
      <c r="L2121" t="s">
        <v>5150</v>
      </c>
      <c r="M2121" t="s">
        <v>3623</v>
      </c>
      <c r="N2121" s="14" t="s">
        <v>453</v>
      </c>
      <c r="O2121" s="14" t="s">
        <v>453</v>
      </c>
      <c r="P2121" s="14" t="s">
        <v>453</v>
      </c>
      <c r="Q2121" t="s">
        <v>23127</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hidden="1" customHeight="1" x14ac:dyDescent="0.25">
      <c r="A2122">
        <v>3046</v>
      </c>
      <c r="B2122">
        <v>7811</v>
      </c>
      <c r="C2122" s="3">
        <v>41733</v>
      </c>
      <c r="D2122" s="3">
        <v>41778</v>
      </c>
      <c r="E2122" t="s">
        <v>1312</v>
      </c>
      <c r="F2122" t="s">
        <v>1533</v>
      </c>
      <c r="G2122" t="s">
        <v>3926</v>
      </c>
      <c r="H2122" s="14" t="s">
        <v>453</v>
      </c>
      <c r="I2122" s="14" t="s">
        <v>453</v>
      </c>
      <c r="J2122" t="s">
        <v>5689</v>
      </c>
      <c r="K2122" t="s">
        <v>23044</v>
      </c>
      <c r="L2122" t="s">
        <v>23045</v>
      </c>
      <c r="M2122" t="s">
        <v>5690</v>
      </c>
      <c r="N2122" s="14" t="s">
        <v>453</v>
      </c>
      <c r="O2122" s="14" t="s">
        <v>453</v>
      </c>
      <c r="P2122" s="14" t="s">
        <v>453</v>
      </c>
      <c r="Q2122" t="s">
        <v>23128</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hidden="1" customHeight="1" x14ac:dyDescent="0.25">
      <c r="A2123">
        <v>4599</v>
      </c>
      <c r="B2123">
        <v>7699</v>
      </c>
      <c r="C2123" s="3">
        <v>41733</v>
      </c>
      <c r="D2123" s="3">
        <v>41778</v>
      </c>
      <c r="E2123" t="s">
        <v>1312</v>
      </c>
      <c r="F2123" t="s">
        <v>1533</v>
      </c>
      <c r="G2123" t="s">
        <v>7754</v>
      </c>
      <c r="H2123" s="14" t="s">
        <v>453</v>
      </c>
      <c r="I2123" s="14" t="s">
        <v>453</v>
      </c>
      <c r="J2123" t="s">
        <v>17084</v>
      </c>
      <c r="K2123" t="s">
        <v>23046</v>
      </c>
      <c r="L2123" t="s">
        <v>6981</v>
      </c>
      <c r="M2123" t="s">
        <v>17086</v>
      </c>
      <c r="N2123" s="14" t="s">
        <v>453</v>
      </c>
      <c r="O2123" s="14" t="s">
        <v>453</v>
      </c>
      <c r="P2123" s="14" t="s">
        <v>453</v>
      </c>
      <c r="Q2123" t="s">
        <v>23129</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hidden="1" customHeight="1" x14ac:dyDescent="0.25">
      <c r="A2124">
        <v>3019</v>
      </c>
      <c r="B2124">
        <v>6755</v>
      </c>
      <c r="C2124" s="3">
        <v>41733</v>
      </c>
      <c r="D2124" s="3">
        <v>41778</v>
      </c>
      <c r="E2124" t="s">
        <v>1312</v>
      </c>
      <c r="F2124" t="s">
        <v>1533</v>
      </c>
      <c r="G2124" t="s">
        <v>162</v>
      </c>
      <c r="H2124" s="14" t="s">
        <v>453</v>
      </c>
      <c r="I2124" s="14" t="s">
        <v>453</v>
      </c>
      <c r="J2124" t="s">
        <v>23047</v>
      </c>
      <c r="K2124" t="s">
        <v>23048</v>
      </c>
      <c r="L2124" t="s">
        <v>4165</v>
      </c>
      <c r="M2124" t="s">
        <v>5313</v>
      </c>
      <c r="N2124" s="14" t="s">
        <v>453</v>
      </c>
      <c r="O2124" s="14" t="s">
        <v>453</v>
      </c>
      <c r="P2124" s="14" t="s">
        <v>453</v>
      </c>
      <c r="Q2124" t="s">
        <v>23173</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hidden="1" customHeight="1" x14ac:dyDescent="0.25">
      <c r="A2125">
        <v>3325</v>
      </c>
      <c r="B2125">
        <v>6348</v>
      </c>
      <c r="C2125" s="3">
        <v>41733</v>
      </c>
      <c r="D2125" s="3">
        <v>41778</v>
      </c>
      <c r="E2125" t="s">
        <v>1312</v>
      </c>
      <c r="F2125" t="s">
        <v>1533</v>
      </c>
      <c r="G2125" t="s">
        <v>1653</v>
      </c>
      <c r="H2125" s="14" t="s">
        <v>453</v>
      </c>
      <c r="I2125" s="14" t="s">
        <v>453</v>
      </c>
      <c r="J2125" t="s">
        <v>5402</v>
      </c>
      <c r="K2125" t="s">
        <v>23049</v>
      </c>
      <c r="L2125" t="s">
        <v>5404</v>
      </c>
      <c r="M2125" t="s">
        <v>23050</v>
      </c>
      <c r="N2125" s="14" t="s">
        <v>453</v>
      </c>
      <c r="O2125" s="14" t="s">
        <v>453</v>
      </c>
      <c r="P2125" s="14" t="s">
        <v>453</v>
      </c>
      <c r="Q2125" t="s">
        <v>23174</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hidden="1" customHeight="1" x14ac:dyDescent="0.25">
      <c r="A2126">
        <v>6754</v>
      </c>
      <c r="B2126">
        <v>6754</v>
      </c>
      <c r="C2126" s="3">
        <v>41733</v>
      </c>
      <c r="D2126">
        <v>41778</v>
      </c>
      <c r="E2126" t="s">
        <v>1312</v>
      </c>
      <c r="F2126" t="s">
        <v>1533</v>
      </c>
      <c r="G2126" t="s">
        <v>162</v>
      </c>
      <c r="H2126" s="14" t="s">
        <v>453</v>
      </c>
      <c r="I2126" s="14" t="s">
        <v>453</v>
      </c>
      <c r="J2126" s="14" t="s">
        <v>23054</v>
      </c>
      <c r="K2126" t="s">
        <v>23055</v>
      </c>
      <c r="L2126" t="s">
        <v>4165</v>
      </c>
      <c r="M2126" t="s">
        <v>23056</v>
      </c>
      <c r="N2126" s="14" t="s">
        <v>453</v>
      </c>
      <c r="O2126" s="14" t="s">
        <v>453</v>
      </c>
      <c r="P2126" s="14" t="s">
        <v>453</v>
      </c>
      <c r="Q2126" s="26" t="s">
        <v>23175</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hidden="1" customHeight="1" x14ac:dyDescent="0.25">
      <c r="A2127">
        <v>9640</v>
      </c>
      <c r="B2127">
        <v>9640</v>
      </c>
      <c r="C2127" s="3">
        <v>41768</v>
      </c>
      <c r="D2127">
        <v>41813</v>
      </c>
      <c r="E2127" t="s">
        <v>1312</v>
      </c>
      <c r="F2127" t="s">
        <v>1533</v>
      </c>
      <c r="G2127" t="s">
        <v>7737</v>
      </c>
      <c r="H2127" s="14" t="s">
        <v>453</v>
      </c>
      <c r="I2127" s="14" t="s">
        <v>453</v>
      </c>
      <c r="J2127" t="s">
        <v>7738</v>
      </c>
      <c r="K2127" t="s">
        <v>23141</v>
      </c>
      <c r="L2127" t="s">
        <v>7740</v>
      </c>
      <c r="M2127" t="s">
        <v>7741</v>
      </c>
      <c r="N2127" s="14" t="s">
        <v>453</v>
      </c>
      <c r="O2127" s="14" t="s">
        <v>453</v>
      </c>
      <c r="P2127" s="14" t="s">
        <v>453</v>
      </c>
      <c r="Q2127" s="26" t="s">
        <v>23239</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hidden="1" customHeight="1" x14ac:dyDescent="0.25">
      <c r="A2128">
        <v>9645</v>
      </c>
      <c r="B2128">
        <v>9645</v>
      </c>
      <c r="C2128" s="3">
        <v>41771</v>
      </c>
      <c r="D2128">
        <v>41816</v>
      </c>
      <c r="E2128" t="s">
        <v>1312</v>
      </c>
      <c r="F2128" t="s">
        <v>1533</v>
      </c>
      <c r="G2128" t="s">
        <v>4726</v>
      </c>
      <c r="H2128" s="14" t="s">
        <v>453</v>
      </c>
      <c r="I2128" s="14" t="s">
        <v>453</v>
      </c>
      <c r="J2128" t="s">
        <v>23142</v>
      </c>
      <c r="K2128" t="s">
        <v>23143</v>
      </c>
      <c r="L2128" t="s">
        <v>6087</v>
      </c>
      <c r="M2128" t="s">
        <v>23144</v>
      </c>
      <c r="N2128" s="14" t="s">
        <v>453</v>
      </c>
      <c r="O2128" s="14" t="s">
        <v>453</v>
      </c>
      <c r="P2128" s="14" t="s">
        <v>453</v>
      </c>
      <c r="Q2128" s="26" t="s">
        <v>23240</v>
      </c>
      <c r="R2128" s="14" t="s">
        <v>453</v>
      </c>
      <c r="S2128" t="s">
        <v>23145</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hidden="1" customHeight="1" x14ac:dyDescent="0.25">
      <c r="A2129">
        <v>9674</v>
      </c>
      <c r="B2129">
        <v>9674</v>
      </c>
      <c r="C2129" s="3">
        <v>41779</v>
      </c>
      <c r="D2129">
        <v>41824</v>
      </c>
      <c r="E2129" t="s">
        <v>1312</v>
      </c>
      <c r="F2129" t="s">
        <v>1533</v>
      </c>
      <c r="G2129" t="s">
        <v>167</v>
      </c>
      <c r="H2129" s="14" t="s">
        <v>453</v>
      </c>
      <c r="I2129" s="14" t="s">
        <v>453</v>
      </c>
      <c r="J2129" t="s">
        <v>23176</v>
      </c>
      <c r="K2129" t="s">
        <v>23177</v>
      </c>
      <c r="L2129" t="s">
        <v>17356</v>
      </c>
      <c r="M2129" t="s">
        <v>23178</v>
      </c>
      <c r="N2129" s="14" t="s">
        <v>453</v>
      </c>
      <c r="O2129" s="14" t="s">
        <v>453</v>
      </c>
      <c r="P2129" s="14" t="s">
        <v>453</v>
      </c>
      <c r="Q2129" t="s">
        <v>23241</v>
      </c>
      <c r="R2129" s="14" t="s">
        <v>453</v>
      </c>
      <c r="S2129" t="s">
        <v>23179</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hidden="1" customHeight="1" x14ac:dyDescent="0.25">
      <c r="A2130">
        <v>9672</v>
      </c>
      <c r="B2130">
        <v>9672</v>
      </c>
      <c r="C2130" s="3">
        <v>41779</v>
      </c>
      <c r="D2130">
        <v>41824</v>
      </c>
      <c r="E2130" t="s">
        <v>1312</v>
      </c>
      <c r="F2130" t="s">
        <v>1533</v>
      </c>
      <c r="G2130" t="s">
        <v>167</v>
      </c>
      <c r="H2130" s="14" t="s">
        <v>453</v>
      </c>
      <c r="I2130" s="14" t="s">
        <v>453</v>
      </c>
      <c r="J2130" t="s">
        <v>23176</v>
      </c>
      <c r="K2130" t="s">
        <v>23180</v>
      </c>
      <c r="L2130" t="s">
        <v>17418</v>
      </c>
      <c r="M2130" t="s">
        <v>23178</v>
      </c>
      <c r="N2130" s="14" t="s">
        <v>453</v>
      </c>
      <c r="O2130" s="14" t="s">
        <v>453</v>
      </c>
      <c r="P2130" s="14" t="s">
        <v>453</v>
      </c>
      <c r="Q2130" t="s">
        <v>23242</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hidden="1" customHeight="1" x14ac:dyDescent="0.25">
      <c r="A2131">
        <v>9673</v>
      </c>
      <c r="B2131">
        <v>9673</v>
      </c>
      <c r="C2131" s="3">
        <v>41779</v>
      </c>
      <c r="D2131">
        <v>41846</v>
      </c>
      <c r="E2131" t="s">
        <v>1312</v>
      </c>
      <c r="F2131" t="s">
        <v>1533</v>
      </c>
      <c r="G2131" t="s">
        <v>167</v>
      </c>
      <c r="H2131" s="14" t="s">
        <v>453</v>
      </c>
      <c r="I2131" s="14" t="s">
        <v>453</v>
      </c>
      <c r="J2131" t="s">
        <v>23176</v>
      </c>
      <c r="K2131" t="s">
        <v>23181</v>
      </c>
      <c r="L2131" t="s">
        <v>17326</v>
      </c>
      <c r="M2131" t="s">
        <v>23178</v>
      </c>
      <c r="N2131" s="14" t="s">
        <v>453</v>
      </c>
      <c r="O2131" s="14" t="s">
        <v>453</v>
      </c>
      <c r="P2131" s="14" t="s">
        <v>453</v>
      </c>
      <c r="Q2131" t="s">
        <v>23243</v>
      </c>
      <c r="R2131" s="14" t="s">
        <v>453</v>
      </c>
      <c r="S2131" t="s">
        <v>23182</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hidden="1" customHeight="1" x14ac:dyDescent="0.25">
      <c r="A2132">
        <v>9675</v>
      </c>
      <c r="B2132">
        <v>9675</v>
      </c>
      <c r="C2132" s="3">
        <v>41785</v>
      </c>
      <c r="D2132">
        <v>41830</v>
      </c>
      <c r="E2132" t="s">
        <v>1303</v>
      </c>
      <c r="F2132" t="s">
        <v>14028</v>
      </c>
      <c r="G2132" t="s">
        <v>167</v>
      </c>
      <c r="H2132" s="14" t="s">
        <v>23250</v>
      </c>
      <c r="I2132" s="14">
        <v>41806</v>
      </c>
      <c r="J2132" t="s">
        <v>23176</v>
      </c>
      <c r="K2132" t="s">
        <v>23183</v>
      </c>
      <c r="L2132" t="s">
        <v>23184</v>
      </c>
      <c r="M2132" t="s">
        <v>23178</v>
      </c>
      <c r="N2132" s="14" t="s">
        <v>23251</v>
      </c>
      <c r="O2132" s="14" t="s">
        <v>453</v>
      </c>
      <c r="P2132" s="14">
        <v>41807</v>
      </c>
      <c r="Q2132" s="14" t="s">
        <v>453</v>
      </c>
      <c r="R2132" s="14" t="s">
        <v>23252</v>
      </c>
      <c r="S2132" t="s">
        <v>23185</v>
      </c>
      <c r="T2132" t="s">
        <v>14774</v>
      </c>
      <c r="U2132" s="14" t="s">
        <v>23253</v>
      </c>
      <c r="V2132" s="203">
        <v>19</v>
      </c>
      <c r="W2132" s="14">
        <v>25</v>
      </c>
      <c r="X2132" s="14">
        <v>37</v>
      </c>
      <c r="Y2132" s="14">
        <v>44</v>
      </c>
      <c r="Z2132" s="14">
        <v>13</v>
      </c>
      <c r="AA2132" s="14">
        <v>80</v>
      </c>
      <c r="AB2132" t="str">
        <f t="shared" si="66"/>
        <v>19º25'37''</v>
      </c>
      <c r="AC2132" t="str">
        <f t="shared" si="67"/>
        <v>44º13'80''</v>
      </c>
    </row>
    <row r="2133" spans="1:29" ht="14.25" hidden="1" customHeight="1" x14ac:dyDescent="0.25">
      <c r="A2133">
        <v>9676</v>
      </c>
      <c r="B2133">
        <v>9676</v>
      </c>
      <c r="C2133" s="3">
        <v>41785</v>
      </c>
      <c r="D2133">
        <v>41830</v>
      </c>
      <c r="E2133" t="s">
        <v>1303</v>
      </c>
      <c r="F2133" t="s">
        <v>14028</v>
      </c>
      <c r="G2133" t="s">
        <v>167</v>
      </c>
      <c r="H2133" s="14" t="s">
        <v>23254</v>
      </c>
      <c r="I2133" s="14">
        <v>41808</v>
      </c>
      <c r="J2133" t="s">
        <v>23176</v>
      </c>
      <c r="K2133" t="s">
        <v>23186</v>
      </c>
      <c r="L2133" t="s">
        <v>23187</v>
      </c>
      <c r="M2133" t="s">
        <v>23178</v>
      </c>
      <c r="N2133" s="14" t="s">
        <v>23255</v>
      </c>
      <c r="O2133" s="14" t="s">
        <v>12745</v>
      </c>
      <c r="P2133" s="14">
        <v>41815</v>
      </c>
      <c r="Q2133" s="14" t="s">
        <v>453</v>
      </c>
      <c r="R2133" s="14" t="s">
        <v>23256</v>
      </c>
      <c r="S2133" t="s">
        <v>23188</v>
      </c>
      <c r="T2133" t="s">
        <v>14774</v>
      </c>
      <c r="U2133" s="14" t="s">
        <v>23257</v>
      </c>
      <c r="V2133" s="203">
        <v>19</v>
      </c>
      <c r="W2133" s="14">
        <v>26</v>
      </c>
      <c r="X2133" s="14">
        <v>25</v>
      </c>
      <c r="Y2133" s="14">
        <v>44</v>
      </c>
      <c r="Z2133" s="14">
        <v>13</v>
      </c>
      <c r="AA2133" s="14">
        <v>70</v>
      </c>
      <c r="AB2133" t="str">
        <f t="shared" si="66"/>
        <v>19º26'25''</v>
      </c>
      <c r="AC2133" t="str">
        <f t="shared" si="67"/>
        <v>44º13'70''</v>
      </c>
    </row>
    <row r="2134" spans="1:29" ht="14.25" hidden="1" customHeight="1" x14ac:dyDescent="0.25">
      <c r="A2134">
        <v>9677</v>
      </c>
      <c r="B2134">
        <v>9677</v>
      </c>
      <c r="C2134" s="3">
        <v>41785</v>
      </c>
      <c r="D2134">
        <v>41830</v>
      </c>
      <c r="E2134" t="s">
        <v>1303</v>
      </c>
      <c r="F2134" t="s">
        <v>14028</v>
      </c>
      <c r="G2134" t="s">
        <v>167</v>
      </c>
      <c r="H2134" s="14" t="s">
        <v>23258</v>
      </c>
      <c r="I2134" s="14">
        <v>41808</v>
      </c>
      <c r="J2134" t="s">
        <v>23176</v>
      </c>
      <c r="K2134" t="s">
        <v>23189</v>
      </c>
      <c r="L2134" t="s">
        <v>23190</v>
      </c>
      <c r="M2134" t="s">
        <v>23178</v>
      </c>
      <c r="N2134" s="14" t="s">
        <v>23259</v>
      </c>
      <c r="O2134" s="14" t="s">
        <v>453</v>
      </c>
      <c r="P2134" s="14">
        <v>41808</v>
      </c>
      <c r="Q2134" s="14" t="s">
        <v>453</v>
      </c>
      <c r="R2134" s="14" t="s">
        <v>10016</v>
      </c>
      <c r="S2134" t="s">
        <v>23191</v>
      </c>
      <c r="T2134" t="s">
        <v>14774</v>
      </c>
      <c r="U2134" s="14" t="s">
        <v>23260</v>
      </c>
      <c r="V2134" s="203">
        <v>19</v>
      </c>
      <c r="W2134" s="14">
        <v>25</v>
      </c>
      <c r="X2134" s="14">
        <v>50</v>
      </c>
      <c r="Y2134" s="14">
        <v>44</v>
      </c>
      <c r="Z2134" s="14">
        <v>14</v>
      </c>
      <c r="AA2134" s="14">
        <v>37</v>
      </c>
      <c r="AB2134" t="str">
        <f t="shared" si="66"/>
        <v>19º25'50''</v>
      </c>
      <c r="AC2134" t="str">
        <f t="shared" si="67"/>
        <v>44º14'37''</v>
      </c>
    </row>
  </sheetData>
  <autoFilter ref="A1:AD2134">
    <filterColumn colId="13">
      <customFilters>
        <customFilter val="*4A:EA*"/>
      </customFilters>
    </filterColumn>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20720</v>
      </c>
      <c r="E1968" s="13">
        <v>41571</v>
      </c>
      <c r="F1968" s="303">
        <f t="shared" si="65"/>
        <v>41602</v>
      </c>
    </row>
    <row r="1969" spans="4:6" x14ac:dyDescent="0.25">
      <c r="D1969" s="22" t="s">
        <v>20732</v>
      </c>
      <c r="E1969" s="18">
        <v>41570</v>
      </c>
      <c r="F1969" s="303">
        <f t="shared" si="65"/>
        <v>41601</v>
      </c>
    </row>
    <row r="1970" spans="4:6" x14ac:dyDescent="0.25">
      <c r="D1970" t="s">
        <v>22620</v>
      </c>
      <c r="E1970" s="89">
        <v>41606</v>
      </c>
      <c r="F1970" s="303">
        <f t="shared" si="65"/>
        <v>41637</v>
      </c>
    </row>
    <row r="1971" spans="4:6" x14ac:dyDescent="0.25">
      <c r="D1971" s="22" t="s">
        <v>22973</v>
      </c>
      <c r="E1971" s="170">
        <v>41711</v>
      </c>
      <c r="F1971" s="303">
        <f t="shared" si="65"/>
        <v>41742</v>
      </c>
    </row>
    <row r="1972" spans="4:6" x14ac:dyDescent="0.25">
      <c r="D1972" s="22" t="s">
        <v>4938</v>
      </c>
      <c r="E1972" s="12">
        <v>41708</v>
      </c>
      <c r="F1972" s="303">
        <f t="shared" si="65"/>
        <v>41739</v>
      </c>
    </row>
    <row r="1973" spans="4:6" x14ac:dyDescent="0.25">
      <c r="D1973" s="22" t="s">
        <v>22980</v>
      </c>
      <c r="E1973" s="12">
        <v>41723</v>
      </c>
      <c r="F1973" s="303">
        <f t="shared" si="65"/>
        <v>41754</v>
      </c>
    </row>
    <row r="1974" spans="4:6" x14ac:dyDescent="0.25">
      <c r="D1974" s="22" t="s">
        <v>22982</v>
      </c>
      <c r="E1974" s="12">
        <v>41717</v>
      </c>
      <c r="F1974" s="303">
        <f t="shared" si="65"/>
        <v>41748</v>
      </c>
    </row>
    <row r="1975" spans="4:6" x14ac:dyDescent="0.25">
      <c r="D1975" s="22" t="s">
        <v>22984</v>
      </c>
      <c r="E1975" s="12">
        <v>41717</v>
      </c>
      <c r="F1975" s="303">
        <f t="shared" si="65"/>
        <v>41748</v>
      </c>
    </row>
    <row r="1976" spans="4:6" x14ac:dyDescent="0.25">
      <c r="D1976" s="22" t="s">
        <v>22990</v>
      </c>
      <c r="E1976" s="12">
        <v>41712</v>
      </c>
      <c r="F1976" s="303">
        <f t="shared" si="65"/>
        <v>41743</v>
      </c>
    </row>
    <row r="1977" spans="4:6" x14ac:dyDescent="0.25">
      <c r="D1977" s="22" t="s">
        <v>22993</v>
      </c>
      <c r="E1977" s="12">
        <v>41726</v>
      </c>
      <c r="F1977" s="303">
        <f t="shared" si="65"/>
        <v>41757</v>
      </c>
    </row>
    <row r="1978" spans="4:6" x14ac:dyDescent="0.25">
      <c r="D1978" s="20" t="s">
        <v>22996</v>
      </c>
      <c r="E1978" s="16">
        <v>41709</v>
      </c>
      <c r="F1978" s="303">
        <f t="shared" si="65"/>
        <v>41740</v>
      </c>
    </row>
    <row r="1979" spans="4:6" x14ac:dyDescent="0.25">
      <c r="D1979" s="22" t="s">
        <v>22999</v>
      </c>
      <c r="E1979" s="12">
        <v>41715</v>
      </c>
      <c r="F1979" s="303">
        <f t="shared" si="65"/>
        <v>41746</v>
      </c>
    </row>
    <row r="1980" spans="4:6" x14ac:dyDescent="0.25">
      <c r="D1980" t="s">
        <v>1799</v>
      </c>
      <c r="E1980" s="36">
        <v>41675</v>
      </c>
      <c r="F1980" s="303">
        <f t="shared" si="65"/>
        <v>41706</v>
      </c>
    </row>
    <row r="1981" spans="4:6" x14ac:dyDescent="0.25">
      <c r="D1981" t="s">
        <v>22784</v>
      </c>
      <c r="E1981" s="157">
        <v>41675</v>
      </c>
      <c r="F1981" s="303">
        <f t="shared" si="65"/>
        <v>41706</v>
      </c>
    </row>
    <row r="1982" spans="4:6" x14ac:dyDescent="0.25">
      <c r="D1982" t="s">
        <v>20699</v>
      </c>
      <c r="E1982" s="36">
        <v>41255</v>
      </c>
      <c r="F1982" s="303">
        <f t="shared" si="65"/>
        <v>41286</v>
      </c>
    </row>
    <row r="1983" spans="4:6" x14ac:dyDescent="0.25">
      <c r="D1983" t="s">
        <v>22892</v>
      </c>
      <c r="E1983" s="36">
        <v>41691</v>
      </c>
      <c r="F1983" s="303">
        <f t="shared" si="65"/>
        <v>41722</v>
      </c>
    </row>
    <row r="1984" spans="4:6" x14ac:dyDescent="0.25">
      <c r="D1984" t="s">
        <v>20700</v>
      </c>
      <c r="E1984" s="157">
        <v>41207</v>
      </c>
      <c r="F1984" s="303">
        <f t="shared" si="65"/>
        <v>41238</v>
      </c>
    </row>
    <row r="1985" spans="4:6" x14ac:dyDescent="0.25">
      <c r="D1985" t="s">
        <v>20702</v>
      </c>
      <c r="E1985" s="36">
        <v>41269</v>
      </c>
      <c r="F1985" s="303">
        <f t="shared" si="65"/>
        <v>41300</v>
      </c>
    </row>
    <row r="1986" spans="4:6" x14ac:dyDescent="0.25">
      <c r="D1986" t="s">
        <v>20703</v>
      </c>
      <c r="E1986" s="157">
        <v>41198</v>
      </c>
      <c r="F1986" s="303">
        <f t="shared" si="65"/>
        <v>41229</v>
      </c>
    </row>
    <row r="1987" spans="4:6" x14ac:dyDescent="0.25">
      <c r="D1987" t="s">
        <v>20704</v>
      </c>
      <c r="E1987" s="36">
        <v>41285</v>
      </c>
      <c r="F1987" s="303">
        <f t="shared" si="65"/>
        <v>41316</v>
      </c>
    </row>
    <row r="1988" spans="4:6" x14ac:dyDescent="0.25">
      <c r="D1988" t="s">
        <v>20705</v>
      </c>
      <c r="E1988" s="36">
        <v>41284</v>
      </c>
      <c r="F1988" s="303">
        <f t="shared" ref="F1988:F2016" si="66">E1988+31</f>
        <v>41315</v>
      </c>
    </row>
    <row r="1989" spans="4:6" x14ac:dyDescent="0.25">
      <c r="D1989" t="s">
        <v>20706</v>
      </c>
      <c r="E1989" s="157">
        <v>41177</v>
      </c>
      <c r="F1989" s="303">
        <f t="shared" si="66"/>
        <v>41208</v>
      </c>
    </row>
    <row r="1990" spans="4:6" x14ac:dyDescent="0.25">
      <c r="D1990" t="s">
        <v>20707</v>
      </c>
      <c r="E1990" s="36">
        <v>41257</v>
      </c>
      <c r="F1990" s="303">
        <f t="shared" si="66"/>
        <v>41288</v>
      </c>
    </row>
    <row r="1991" spans="4:6" x14ac:dyDescent="0.25">
      <c r="D1991" t="s">
        <v>20708</v>
      </c>
      <c r="E1991" s="36">
        <v>41221</v>
      </c>
      <c r="F1991" s="303">
        <f t="shared" si="66"/>
        <v>41252</v>
      </c>
    </row>
    <row r="1992" spans="4:6" x14ac:dyDescent="0.25">
      <c r="D1992" t="s">
        <v>20709</v>
      </c>
      <c r="E1992" s="36">
        <v>41282</v>
      </c>
      <c r="F1992" s="303">
        <f t="shared" si="66"/>
        <v>41313</v>
      </c>
    </row>
    <row r="1993" spans="4:6" x14ac:dyDescent="0.25">
      <c r="D1993" t="s">
        <v>20710</v>
      </c>
      <c r="E1993" s="36">
        <v>41298</v>
      </c>
      <c r="F1993" s="303">
        <f t="shared" si="66"/>
        <v>41329</v>
      </c>
    </row>
    <row r="1994" spans="4:6" x14ac:dyDescent="0.25">
      <c r="D1994" t="s">
        <v>20711</v>
      </c>
      <c r="E1994" s="36">
        <v>41262</v>
      </c>
      <c r="F1994" s="303">
        <f t="shared" si="66"/>
        <v>41293</v>
      </c>
    </row>
    <row r="1995" spans="4:6" x14ac:dyDescent="0.25">
      <c r="D1995" t="s">
        <v>20712</v>
      </c>
      <c r="E1995" s="36">
        <v>41179</v>
      </c>
      <c r="F1995" s="303">
        <f t="shared" si="66"/>
        <v>41210</v>
      </c>
    </row>
    <row r="1996" spans="4:6" x14ac:dyDescent="0.25">
      <c r="D1996" t="s">
        <v>20713</v>
      </c>
      <c r="E1996" s="157">
        <v>41187</v>
      </c>
      <c r="F1996" s="303">
        <f t="shared" si="66"/>
        <v>41218</v>
      </c>
    </row>
    <row r="1997" spans="4:6" x14ac:dyDescent="0.25">
      <c r="D1997" t="s">
        <v>20714</v>
      </c>
      <c r="E1997" s="157">
        <v>41360</v>
      </c>
      <c r="F1997" s="303">
        <f t="shared" si="66"/>
        <v>41391</v>
      </c>
    </row>
    <row r="1998" spans="4:6" x14ac:dyDescent="0.25">
      <c r="D1998" t="s">
        <v>20715</v>
      </c>
      <c r="E1998" s="36">
        <v>41170</v>
      </c>
      <c r="F1998" s="303">
        <f t="shared" si="66"/>
        <v>41201</v>
      </c>
    </row>
    <row r="1999" spans="4:6" x14ac:dyDescent="0.25">
      <c r="D1999" t="s">
        <v>20716</v>
      </c>
      <c r="E1999" s="36">
        <v>41171</v>
      </c>
      <c r="F1999" s="303">
        <f t="shared" si="66"/>
        <v>41202</v>
      </c>
    </row>
    <row r="2000" spans="4:6" x14ac:dyDescent="0.25">
      <c r="D2000" t="s">
        <v>20717</v>
      </c>
      <c r="E2000" s="157">
        <v>41170</v>
      </c>
      <c r="F2000" s="303">
        <f t="shared" si="66"/>
        <v>41201</v>
      </c>
    </row>
    <row r="2001" spans="4:6" x14ac:dyDescent="0.25">
      <c r="D2001" t="s">
        <v>20718</v>
      </c>
      <c r="E2001" s="157">
        <v>41171</v>
      </c>
      <c r="F2001" s="303">
        <f t="shared" si="66"/>
        <v>41202</v>
      </c>
    </row>
    <row r="2002" spans="4:6" x14ac:dyDescent="0.25">
      <c r="D2002" t="s">
        <v>20719</v>
      </c>
      <c r="E2002" s="36">
        <v>41256</v>
      </c>
      <c r="F2002" s="303">
        <f t="shared" si="66"/>
        <v>41287</v>
      </c>
    </row>
    <row r="2003" spans="4:6" x14ac:dyDescent="0.25">
      <c r="D2003" t="s">
        <v>20725</v>
      </c>
      <c r="E2003" s="157">
        <v>41248</v>
      </c>
      <c r="F2003" s="303">
        <f t="shared" si="66"/>
        <v>41279</v>
      </c>
    </row>
    <row r="2004" spans="4:6" x14ac:dyDescent="0.25">
      <c r="D2004" t="s">
        <v>22903</v>
      </c>
      <c r="E2004" s="36">
        <v>41689</v>
      </c>
      <c r="F2004" s="303">
        <f t="shared" si="66"/>
        <v>41720</v>
      </c>
    </row>
    <row r="2005" spans="4:6" x14ac:dyDescent="0.25">
      <c r="D2005" t="s">
        <v>22907</v>
      </c>
      <c r="E2005" s="157">
        <v>41695</v>
      </c>
      <c r="F2005" s="303">
        <f t="shared" si="66"/>
        <v>41726</v>
      </c>
    </row>
    <row r="2006" spans="4:6" x14ac:dyDescent="0.25">
      <c r="D2006" t="s">
        <v>22924</v>
      </c>
      <c r="E2006" s="157">
        <v>41695</v>
      </c>
      <c r="F2006" s="303">
        <f t="shared" si="66"/>
        <v>41726</v>
      </c>
    </row>
    <row r="2007" spans="4:6" x14ac:dyDescent="0.25">
      <c r="D2007" t="s">
        <v>22913</v>
      </c>
      <c r="E2007" s="36">
        <v>41694</v>
      </c>
      <c r="F2007" s="303">
        <f t="shared" si="66"/>
        <v>41725</v>
      </c>
    </row>
    <row r="2008" spans="4:6" x14ac:dyDescent="0.25">
      <c r="D2008" t="s">
        <v>20726</v>
      </c>
      <c r="E2008" s="36">
        <v>41452</v>
      </c>
      <c r="F2008" s="303">
        <f t="shared" si="66"/>
        <v>41483</v>
      </c>
    </row>
    <row r="2009" spans="4:6" x14ac:dyDescent="0.25">
      <c r="D2009" t="s">
        <v>20727</v>
      </c>
      <c r="E2009" s="36">
        <v>41401</v>
      </c>
      <c r="F2009" s="303">
        <f t="shared" si="66"/>
        <v>41432</v>
      </c>
    </row>
    <row r="2010" spans="4:6" x14ac:dyDescent="0.25">
      <c r="D2010" t="s">
        <v>20728</v>
      </c>
      <c r="E2010" s="36">
        <v>41410</v>
      </c>
      <c r="F2010" s="303">
        <f t="shared" si="66"/>
        <v>41441</v>
      </c>
    </row>
    <row r="2011" spans="4:6" x14ac:dyDescent="0.25">
      <c r="D2011" t="s">
        <v>20729</v>
      </c>
      <c r="E2011" s="157">
        <v>41394</v>
      </c>
      <c r="F2011" s="303">
        <f t="shared" si="66"/>
        <v>41425</v>
      </c>
    </row>
    <row r="2012" spans="4:6" x14ac:dyDescent="0.25">
      <c r="D2012" t="s">
        <v>20730</v>
      </c>
      <c r="E2012" s="157">
        <v>41394</v>
      </c>
      <c r="F2012" s="303">
        <f t="shared" si="66"/>
        <v>41425</v>
      </c>
    </row>
    <row r="2013" spans="4:6" x14ac:dyDescent="0.25">
      <c r="D2013" t="s">
        <v>20731</v>
      </c>
      <c r="E2013" s="36">
        <v>41452</v>
      </c>
      <c r="F2013" s="303">
        <f t="shared" si="66"/>
        <v>41483</v>
      </c>
    </row>
    <row r="2014" spans="4:6" x14ac:dyDescent="0.25">
      <c r="D2014" t="s">
        <v>22933</v>
      </c>
      <c r="E2014" s="16">
        <v>41697</v>
      </c>
      <c r="F2014" s="303">
        <f t="shared" si="66"/>
        <v>41728</v>
      </c>
    </row>
    <row r="2015" spans="4:6" x14ac:dyDescent="0.25">
      <c r="D2015" t="s">
        <v>22787</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20739</v>
      </c>
      <c r="E166" s="15" t="s">
        <v>20740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20737</v>
      </c>
      <c r="E342" s="15" t="s">
        <v>20738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20741</v>
      </c>
      <c r="E583" s="15" t="s">
        <v>20742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20743</v>
      </c>
      <c r="E756" s="15" t="s">
        <v>20744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f>300+135</f>
        <v>435</v>
      </c>
      <c r="D2" s="57">
        <f>V14</f>
        <v>650</v>
      </c>
      <c r="E2" s="57">
        <f>SUMIF(G16:G100,"SH SAT",C16:C100)</f>
        <v>171</v>
      </c>
      <c r="F2" s="57">
        <f>D2+E2</f>
        <v>821</v>
      </c>
      <c r="G2" s="468">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x14ac:dyDescent="0.25">
      <c r="B3" s="57" t="s">
        <v>20140</v>
      </c>
      <c r="C3" s="57">
        <f>75+200</f>
        <v>275</v>
      </c>
      <c r="D3" s="57">
        <f>Z14</f>
        <v>460</v>
      </c>
      <c r="E3" s="57">
        <f>SUMIF(G16:G100,"SH SAT",E16:E100)</f>
        <v>237</v>
      </c>
      <c r="F3" s="57">
        <f>D3+E3</f>
        <v>697</v>
      </c>
      <c r="G3" s="468"/>
      <c r="H3" s="57">
        <f>F3-G2</f>
        <v>296</v>
      </c>
      <c r="I3" s="57">
        <f>(H3-C3)-J3</f>
        <v>14</v>
      </c>
      <c r="J3" s="57">
        <v>7</v>
      </c>
      <c r="L3">
        <v>91</v>
      </c>
      <c r="M3">
        <f>C2+C9</f>
        <v>798</v>
      </c>
      <c r="O3" s="15" t="s">
        <v>20171</v>
      </c>
      <c r="Q3">
        <f>O14+X14</f>
        <v>3056</v>
      </c>
      <c r="R3" s="15">
        <f>Q3-Q6</f>
        <v>1058</v>
      </c>
      <c r="S3" s="15">
        <f>R3-C11-C4</f>
        <v>316</v>
      </c>
      <c r="T3">
        <f>S3-J4-J11-M7</f>
        <v>253</v>
      </c>
    </row>
    <row r="4" spans="2:28" x14ac:dyDescent="0.25">
      <c r="B4" s="57" t="s">
        <v>20145</v>
      </c>
      <c r="C4" s="57">
        <f>75+360</f>
        <v>435</v>
      </c>
      <c r="D4" s="57">
        <f>X14</f>
        <v>540</v>
      </c>
      <c r="E4" s="57">
        <f>SUMIF(G16:G100,"SH SAT",D16:D100)</f>
        <v>288</v>
      </c>
      <c r="F4" s="57">
        <f>D4+E4</f>
        <v>828</v>
      </c>
      <c r="G4" s="468"/>
      <c r="H4" s="57">
        <f>F4-G2</f>
        <v>427</v>
      </c>
      <c r="I4" s="57">
        <f>(H4-C4)-J4</f>
        <v>-21</v>
      </c>
      <c r="J4" s="57">
        <v>13</v>
      </c>
      <c r="M4">
        <f>M2-M3</f>
        <v>-144</v>
      </c>
      <c r="O4" s="15" t="s">
        <v>20173</v>
      </c>
      <c r="Q4">
        <f>Q14+Z14</f>
        <v>2594</v>
      </c>
      <c r="R4" s="15">
        <f>Q4-Q6</f>
        <v>596</v>
      </c>
      <c r="S4" s="15">
        <f>R4-C3-C10</f>
        <v>118</v>
      </c>
      <c r="T4">
        <f>S4-J3-J10-M8</f>
        <v>80</v>
      </c>
    </row>
    <row r="5" spans="2:28" x14ac:dyDescent="0.25">
      <c r="B5" s="57" t="s">
        <v>20142</v>
      </c>
      <c r="C5" s="57">
        <v>147</v>
      </c>
      <c r="D5" s="57">
        <f>AB14</f>
        <v>180</v>
      </c>
      <c r="E5" s="57">
        <f>SUMIF(G16:G100,"SH SAT",F16:F100)</f>
        <v>344</v>
      </c>
      <c r="F5" s="57">
        <f>D5+E5</f>
        <v>524</v>
      </c>
      <c r="G5" s="468"/>
      <c r="H5" s="57">
        <f>F5-G2</f>
        <v>123</v>
      </c>
      <c r="I5" s="57">
        <f>H5-C5</f>
        <v>-24</v>
      </c>
      <c r="J5" s="57">
        <v>0</v>
      </c>
      <c r="O5" s="15" t="s">
        <v>20174</v>
      </c>
      <c r="Q5">
        <f>S14+AB14</f>
        <v>2450</v>
      </c>
      <c r="R5" s="15">
        <f>Q5-Q6</f>
        <v>452</v>
      </c>
      <c r="S5" s="15">
        <f>R5-C12-C5</f>
        <v>-123</v>
      </c>
      <c r="T5">
        <f>S5-J5-J12</f>
        <v>-123</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393</v>
      </c>
      <c r="F9" s="57">
        <f>D9-E9</f>
        <v>1802</v>
      </c>
      <c r="G9" s="468">
        <f>COUNTIFS(VODANET!K5:K2074,"ACEITO",VODANET!M5:M2074,"LIDER")</f>
        <v>1428</v>
      </c>
      <c r="H9" s="57">
        <f>F9-G9</f>
        <v>374</v>
      </c>
      <c r="I9" s="57">
        <f>H9-C9</f>
        <v>11</v>
      </c>
      <c r="J9" s="57">
        <v>0</v>
      </c>
      <c r="L9" s="15"/>
    </row>
    <row r="10" spans="2:28" x14ac:dyDescent="0.25">
      <c r="B10" s="57" t="s">
        <v>20125</v>
      </c>
      <c r="C10" s="57">
        <v>203</v>
      </c>
      <c r="D10" s="57">
        <f>Q14</f>
        <v>2134</v>
      </c>
      <c r="E10" s="57">
        <f>E14</f>
        <v>448</v>
      </c>
      <c r="F10" s="57">
        <f>D10-E10</f>
        <v>1686</v>
      </c>
      <c r="G10" s="468"/>
      <c r="H10" s="57">
        <f>F10-G9</f>
        <v>258</v>
      </c>
      <c r="I10" s="57">
        <f>(H10-C10)-J10-M8</f>
        <v>24</v>
      </c>
      <c r="J10" s="57">
        <v>7</v>
      </c>
    </row>
    <row r="11" spans="2:28" x14ac:dyDescent="0.25">
      <c r="B11" s="57" t="s">
        <v>20145</v>
      </c>
      <c r="C11" s="57">
        <v>307</v>
      </c>
      <c r="D11" s="57">
        <f>O14</f>
        <v>2516</v>
      </c>
      <c r="E11" s="57">
        <f>D14</f>
        <v>615</v>
      </c>
      <c r="F11" s="57">
        <f>D11-E11</f>
        <v>1901</v>
      </c>
      <c r="G11" s="468"/>
      <c r="H11" s="57">
        <f>F11-G9</f>
        <v>473</v>
      </c>
      <c r="I11" s="57">
        <f>(H11-C11)-J11-M7</f>
        <v>116</v>
      </c>
      <c r="J11" s="57">
        <v>20</v>
      </c>
    </row>
    <row r="12" spans="2:28" x14ac:dyDescent="0.25">
      <c r="B12" s="57" t="s">
        <v>20142</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9" t="s">
        <v>22757</v>
      </c>
      <c r="C1" s="426" t="s">
        <v>8</v>
      </c>
      <c r="D1" s="430" t="s">
        <v>9</v>
      </c>
      <c r="E1" s="373" t="s">
        <v>20560</v>
      </c>
    </row>
    <row r="2" spans="1:5" x14ac:dyDescent="0.25">
      <c r="A2" s="173" t="s">
        <v>6142</v>
      </c>
      <c r="B2" s="173" t="s">
        <v>10280</v>
      </c>
      <c r="C2" s="173" t="s">
        <v>1658</v>
      </c>
      <c r="D2" s="173" t="s">
        <v>3381</v>
      </c>
      <c r="E2" s="374">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20697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22804</v>
      </c>
      <c r="B405" s="358" t="s">
        <v>22684</v>
      </c>
      <c r="C405" s="10" t="s">
        <v>13669</v>
      </c>
      <c r="D405" s="57" t="s">
        <v>22698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22933</v>
      </c>
      <c r="B458" s="358" t="s">
        <v>17829</v>
      </c>
      <c r="C458" s="10" t="s">
        <v>13700</v>
      </c>
      <c r="D458" s="57" t="s">
        <v>22920</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22984</v>
      </c>
      <c r="B492" s="358" t="s">
        <v>11544</v>
      </c>
      <c r="C492" s="10" t="s">
        <v>7833</v>
      </c>
      <c r="D492" s="57" t="s">
        <v>22985</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x14ac:dyDescent="0.25">
      <c r="A1" s="469" t="s">
        <v>20133</v>
      </c>
      <c r="B1" s="469"/>
      <c r="C1" s="469"/>
      <c r="D1" s="469"/>
      <c r="E1" s="469"/>
      <c r="G1" s="469" t="s">
        <v>4129</v>
      </c>
      <c r="H1" s="469"/>
      <c r="I1" s="469"/>
      <c r="J1" s="469"/>
      <c r="K1" s="469"/>
      <c r="M1" s="469" t="s">
        <v>4128</v>
      </c>
      <c r="N1" s="469"/>
      <c r="O1" s="469"/>
      <c r="P1" s="469"/>
      <c r="Q1" s="469"/>
    </row>
    <row r="2" spans="1:18" x14ac:dyDescent="0.25">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x14ac:dyDescent="0.25">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x14ac:dyDescent="0.25">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x14ac:dyDescent="0.25">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x14ac:dyDescent="0.25">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x14ac:dyDescent="0.25">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x14ac:dyDescent="0.25">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x14ac:dyDescent="0.25">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x14ac:dyDescent="0.25">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x14ac:dyDescent="0.25">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x14ac:dyDescent="0.25">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x14ac:dyDescent="0.25">
      <c r="A13" s="368">
        <v>41579</v>
      </c>
      <c r="B13" s="369">
        <v>337.5</v>
      </c>
      <c r="C13" s="368">
        <v>41590</v>
      </c>
      <c r="D13" s="369">
        <v>598.65</v>
      </c>
      <c r="E13" s="370">
        <f t="shared" si="0"/>
        <v>-261.14999999999998</v>
      </c>
      <c r="G13" s="368">
        <v>41579</v>
      </c>
      <c r="H13" s="369">
        <v>375</v>
      </c>
      <c r="I13" s="368">
        <v>41596</v>
      </c>
      <c r="J13" s="369">
        <v>365.75</v>
      </c>
      <c r="K13" s="370">
        <f t="shared" si="1"/>
        <v>9.25</v>
      </c>
    </row>
    <row r="14" spans="1:18" x14ac:dyDescent="0.25">
      <c r="A14" s="368">
        <v>41586</v>
      </c>
      <c r="B14" s="369">
        <v>605</v>
      </c>
      <c r="E14" s="370">
        <f t="shared" si="0"/>
        <v>605</v>
      </c>
      <c r="G14" s="368">
        <v>41586</v>
      </c>
      <c r="H14" s="369">
        <v>742.5</v>
      </c>
      <c r="I14" s="368">
        <v>41596</v>
      </c>
      <c r="J14" s="369">
        <v>762.05</v>
      </c>
      <c r="K14" s="370">
        <f t="shared" si="1"/>
        <v>-19.549999999999955</v>
      </c>
    </row>
    <row r="15" spans="1:18" x14ac:dyDescent="0.25">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x14ac:dyDescent="0.25">
      <c r="A16" s="368">
        <v>41607</v>
      </c>
      <c r="B16" s="369">
        <v>985</v>
      </c>
      <c r="G16" s="368">
        <v>41607</v>
      </c>
      <c r="H16" s="369">
        <v>816.25</v>
      </c>
      <c r="I16" s="368">
        <v>41617</v>
      </c>
      <c r="J16" s="369">
        <v>709.74</v>
      </c>
      <c r="K16" s="370">
        <f t="shared" si="1"/>
        <v>106.50999999999999</v>
      </c>
    </row>
    <row r="17" spans="7:11" x14ac:dyDescent="0.25">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x14ac:dyDescent="0.25">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x14ac:dyDescent="0.25">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x14ac:dyDescent="0.25">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x14ac:dyDescent="0.25">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x14ac:dyDescent="0.25">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x14ac:dyDescent="0.25">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x14ac:dyDescent="0.25">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x14ac:dyDescent="0.25">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x14ac:dyDescent="0.25">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x14ac:dyDescent="0.25">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x14ac:dyDescent="0.25">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x14ac:dyDescent="0.25">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x14ac:dyDescent="0.25">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x14ac:dyDescent="0.25">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x14ac:dyDescent="0.25">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x14ac:dyDescent="0.25">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x14ac:dyDescent="0.25">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x14ac:dyDescent="0.25">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x14ac:dyDescent="0.25">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x14ac:dyDescent="0.25">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x14ac:dyDescent="0.25">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x14ac:dyDescent="0.25">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x14ac:dyDescent="0.25">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x14ac:dyDescent="0.25">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x14ac:dyDescent="0.25">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x14ac:dyDescent="0.25">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x14ac:dyDescent="0.25">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x14ac:dyDescent="0.25">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x14ac:dyDescent="0.25">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x14ac:dyDescent="0.25">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x14ac:dyDescent="0.25">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x14ac:dyDescent="0.25">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x14ac:dyDescent="0.25">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x14ac:dyDescent="0.25">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x14ac:dyDescent="0.25">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x14ac:dyDescent="0.25">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x14ac:dyDescent="0.25">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x14ac:dyDescent="0.25">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x14ac:dyDescent="0.25">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x14ac:dyDescent="0.25">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x14ac:dyDescent="0.25">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x14ac:dyDescent="0.25">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x14ac:dyDescent="0.25">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x14ac:dyDescent="0.25">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x14ac:dyDescent="0.25">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x14ac:dyDescent="0.25">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x14ac:dyDescent="0.25">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x14ac:dyDescent="0.25">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x14ac:dyDescent="0.25">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x14ac:dyDescent="0.25">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x14ac:dyDescent="0.25">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x14ac:dyDescent="0.25">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x14ac:dyDescent="0.25">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x14ac:dyDescent="0.25">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x14ac:dyDescent="0.25">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x14ac:dyDescent="0.25">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x14ac:dyDescent="0.25">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x14ac:dyDescent="0.25">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x14ac:dyDescent="0.25">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x14ac:dyDescent="0.25">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x14ac:dyDescent="0.25">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x14ac:dyDescent="0.25">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x14ac:dyDescent="0.25">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x14ac:dyDescent="0.25">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x14ac:dyDescent="0.25">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x14ac:dyDescent="0.25">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x14ac:dyDescent="0.25">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x14ac:dyDescent="0.25">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x14ac:dyDescent="0.25">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x14ac:dyDescent="0.25">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x14ac:dyDescent="0.25">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x14ac:dyDescent="0.25">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x14ac:dyDescent="0.25">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x14ac:dyDescent="0.25">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x14ac:dyDescent="0.25">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x14ac:dyDescent="0.25">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x14ac:dyDescent="0.25">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x14ac:dyDescent="0.25">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x14ac:dyDescent="0.25">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x14ac:dyDescent="0.25">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x14ac:dyDescent="0.25">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x14ac:dyDescent="0.25">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x14ac:dyDescent="0.25">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x14ac:dyDescent="0.25">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x14ac:dyDescent="0.25">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x14ac:dyDescent="0.25">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x14ac:dyDescent="0.25">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x14ac:dyDescent="0.25">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x14ac:dyDescent="0.25">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x14ac:dyDescent="0.25">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x14ac:dyDescent="0.25">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x14ac:dyDescent="0.25">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x14ac:dyDescent="0.25">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x14ac:dyDescent="0.25">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x14ac:dyDescent="0.25">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x14ac:dyDescent="0.25">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x14ac:dyDescent="0.25">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x14ac:dyDescent="0.25">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x14ac:dyDescent="0.25">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x14ac:dyDescent="0.25">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x14ac:dyDescent="0.25">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x14ac:dyDescent="0.25">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x14ac:dyDescent="0.25">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x14ac:dyDescent="0.25">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x14ac:dyDescent="0.25">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x14ac:dyDescent="0.25">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x14ac:dyDescent="0.25">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x14ac:dyDescent="0.25">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x14ac:dyDescent="0.25">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x14ac:dyDescent="0.25">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x14ac:dyDescent="0.25">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x14ac:dyDescent="0.25">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x14ac:dyDescent="0.25">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x14ac:dyDescent="0.25">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x14ac:dyDescent="0.25">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x14ac:dyDescent="0.25">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x14ac:dyDescent="0.25">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x14ac:dyDescent="0.25">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x14ac:dyDescent="0.25">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x14ac:dyDescent="0.25">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x14ac:dyDescent="0.25">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x14ac:dyDescent="0.25">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x14ac:dyDescent="0.25">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x14ac:dyDescent="0.25">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x14ac:dyDescent="0.25">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x14ac:dyDescent="0.25">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x14ac:dyDescent="0.25">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x14ac:dyDescent="0.25">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x14ac:dyDescent="0.25">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x14ac:dyDescent="0.25">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x14ac:dyDescent="0.25">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x14ac:dyDescent="0.25">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x14ac:dyDescent="0.25">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x14ac:dyDescent="0.25">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x14ac:dyDescent="0.25">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x14ac:dyDescent="0.25">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x14ac:dyDescent="0.25">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x14ac:dyDescent="0.25">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x14ac:dyDescent="0.25">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x14ac:dyDescent="0.25">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x14ac:dyDescent="0.25">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x14ac:dyDescent="0.25">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x14ac:dyDescent="0.25">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x14ac:dyDescent="0.25">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x14ac:dyDescent="0.25">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x14ac:dyDescent="0.25">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x14ac:dyDescent="0.25">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x14ac:dyDescent="0.25">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x14ac:dyDescent="0.25">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x14ac:dyDescent="0.25">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x14ac:dyDescent="0.25">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x14ac:dyDescent="0.25">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x14ac:dyDescent="0.25">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x14ac:dyDescent="0.25">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x14ac:dyDescent="0.25">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x14ac:dyDescent="0.25">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x14ac:dyDescent="0.25">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x14ac:dyDescent="0.25">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x14ac:dyDescent="0.25">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x14ac:dyDescent="0.25">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x14ac:dyDescent="0.25">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x14ac:dyDescent="0.25">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x14ac:dyDescent="0.25">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x14ac:dyDescent="0.25">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x14ac:dyDescent="0.25">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x14ac:dyDescent="0.25">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x14ac:dyDescent="0.25">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x14ac:dyDescent="0.25">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x14ac:dyDescent="0.25">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x14ac:dyDescent="0.25">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x14ac:dyDescent="0.25">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x14ac:dyDescent="0.25">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x14ac:dyDescent="0.25">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x14ac:dyDescent="0.25">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x14ac:dyDescent="0.25">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x14ac:dyDescent="0.25">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x14ac:dyDescent="0.25">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x14ac:dyDescent="0.25">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x14ac:dyDescent="0.25">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x14ac:dyDescent="0.25">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x14ac:dyDescent="0.25">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x14ac:dyDescent="0.25">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x14ac:dyDescent="0.25">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x14ac:dyDescent="0.25">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x14ac:dyDescent="0.25">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x14ac:dyDescent="0.25">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x14ac:dyDescent="0.25">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x14ac:dyDescent="0.25">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x14ac:dyDescent="0.25">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x14ac:dyDescent="0.25">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x14ac:dyDescent="0.25">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x14ac:dyDescent="0.25">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x14ac:dyDescent="0.25">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x14ac:dyDescent="0.25">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x14ac:dyDescent="0.25">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x14ac:dyDescent="0.25">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x14ac:dyDescent="0.25">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x14ac:dyDescent="0.25">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x14ac:dyDescent="0.25">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x14ac:dyDescent="0.25">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x14ac:dyDescent="0.25">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x14ac:dyDescent="0.25">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x14ac:dyDescent="0.25">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x14ac:dyDescent="0.25">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x14ac:dyDescent="0.25">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x14ac:dyDescent="0.25">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x14ac:dyDescent="0.25">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x14ac:dyDescent="0.25">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x14ac:dyDescent="0.25">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x14ac:dyDescent="0.25">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x14ac:dyDescent="0.25">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x14ac:dyDescent="0.25">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x14ac:dyDescent="0.25">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x14ac:dyDescent="0.25">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x14ac:dyDescent="0.25">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x14ac:dyDescent="0.25">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x14ac:dyDescent="0.25">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x14ac:dyDescent="0.25">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x14ac:dyDescent="0.25">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x14ac:dyDescent="0.25">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x14ac:dyDescent="0.25">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x14ac:dyDescent="0.25">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x14ac:dyDescent="0.25">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x14ac:dyDescent="0.25">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x14ac:dyDescent="0.25">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x14ac:dyDescent="0.25">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x14ac:dyDescent="0.25">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x14ac:dyDescent="0.25">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x14ac:dyDescent="0.25">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x14ac:dyDescent="0.25">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x14ac:dyDescent="0.25">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x14ac:dyDescent="0.25">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x14ac:dyDescent="0.25">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x14ac:dyDescent="0.25">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x14ac:dyDescent="0.25">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x14ac:dyDescent="0.25">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x14ac:dyDescent="0.25">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x14ac:dyDescent="0.25">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x14ac:dyDescent="0.25">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x14ac:dyDescent="0.25">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x14ac:dyDescent="0.25">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x14ac:dyDescent="0.25">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x14ac:dyDescent="0.25">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x14ac:dyDescent="0.25">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x14ac:dyDescent="0.25">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x14ac:dyDescent="0.25">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x14ac:dyDescent="0.25">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x14ac:dyDescent="0.25">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x14ac:dyDescent="0.25">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x14ac:dyDescent="0.25">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x14ac:dyDescent="0.25">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x14ac:dyDescent="0.25">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x14ac:dyDescent="0.25">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x14ac:dyDescent="0.25">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x14ac:dyDescent="0.25">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x14ac:dyDescent="0.25">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x14ac:dyDescent="0.25">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x14ac:dyDescent="0.25">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x14ac:dyDescent="0.25">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x14ac:dyDescent="0.25">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x14ac:dyDescent="0.25">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x14ac:dyDescent="0.25">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x14ac:dyDescent="0.25">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x14ac:dyDescent="0.25">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x14ac:dyDescent="0.25">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x14ac:dyDescent="0.25">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x14ac:dyDescent="0.25">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x14ac:dyDescent="0.25">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x14ac:dyDescent="0.25">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x14ac:dyDescent="0.25">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x14ac:dyDescent="0.25">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x14ac:dyDescent="0.25">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x14ac:dyDescent="0.25">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x14ac:dyDescent="0.25">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x14ac:dyDescent="0.25">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x14ac:dyDescent="0.25">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x14ac:dyDescent="0.25">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x14ac:dyDescent="0.25">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x14ac:dyDescent="0.25">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x14ac:dyDescent="0.25">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x14ac:dyDescent="0.25">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x14ac:dyDescent="0.25">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x14ac:dyDescent="0.25">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x14ac:dyDescent="0.25">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x14ac:dyDescent="0.25">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x14ac:dyDescent="0.25">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x14ac:dyDescent="0.25">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x14ac:dyDescent="0.25">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x14ac:dyDescent="0.25">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x14ac:dyDescent="0.25">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x14ac:dyDescent="0.25">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x14ac:dyDescent="0.25">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x14ac:dyDescent="0.25">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x14ac:dyDescent="0.25">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x14ac:dyDescent="0.25">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x14ac:dyDescent="0.25">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x14ac:dyDescent="0.25">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x14ac:dyDescent="0.25">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x14ac:dyDescent="0.25">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x14ac:dyDescent="0.25">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x14ac:dyDescent="0.25">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x14ac:dyDescent="0.25">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x14ac:dyDescent="0.25">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x14ac:dyDescent="0.25">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x14ac:dyDescent="0.25">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x14ac:dyDescent="0.25">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x14ac:dyDescent="0.25">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x14ac:dyDescent="0.25">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x14ac:dyDescent="0.25">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x14ac:dyDescent="0.25">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x14ac:dyDescent="0.25">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x14ac:dyDescent="0.25">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x14ac:dyDescent="0.25">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x14ac:dyDescent="0.25">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x14ac:dyDescent="0.25">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x14ac:dyDescent="0.25">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x14ac:dyDescent="0.25">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x14ac:dyDescent="0.25">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x14ac:dyDescent="0.25">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x14ac:dyDescent="0.25">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x14ac:dyDescent="0.25">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x14ac:dyDescent="0.25">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x14ac:dyDescent="0.25">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x14ac:dyDescent="0.25">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x14ac:dyDescent="0.25">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x14ac:dyDescent="0.25">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x14ac:dyDescent="0.25">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x14ac:dyDescent="0.25">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x14ac:dyDescent="0.25">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x14ac:dyDescent="0.25">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x14ac:dyDescent="0.25">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x14ac:dyDescent="0.25">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x14ac:dyDescent="0.25">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x14ac:dyDescent="0.25">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x14ac:dyDescent="0.25">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x14ac:dyDescent="0.25">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x14ac:dyDescent="0.25">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x14ac:dyDescent="0.25">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x14ac:dyDescent="0.25">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x14ac:dyDescent="0.25">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x14ac:dyDescent="0.25">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x14ac:dyDescent="0.25">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x14ac:dyDescent="0.25">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x14ac:dyDescent="0.25">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x14ac:dyDescent="0.25">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x14ac:dyDescent="0.25">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x14ac:dyDescent="0.25">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x14ac:dyDescent="0.25">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x14ac:dyDescent="0.25">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x14ac:dyDescent="0.25">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x14ac:dyDescent="0.25">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x14ac:dyDescent="0.25">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x14ac:dyDescent="0.25">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x14ac:dyDescent="0.25">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x14ac:dyDescent="0.25">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x14ac:dyDescent="0.25">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x14ac:dyDescent="0.25">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x14ac:dyDescent="0.25">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x14ac:dyDescent="0.25">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x14ac:dyDescent="0.25">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x14ac:dyDescent="0.25">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x14ac:dyDescent="0.25">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x14ac:dyDescent="0.25">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x14ac:dyDescent="0.25">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x14ac:dyDescent="0.25">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x14ac:dyDescent="0.25">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x14ac:dyDescent="0.25">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x14ac:dyDescent="0.25">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x14ac:dyDescent="0.25">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x14ac:dyDescent="0.25">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x14ac:dyDescent="0.25">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x14ac:dyDescent="0.25">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x14ac:dyDescent="0.25">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x14ac:dyDescent="0.25">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x14ac:dyDescent="0.25">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x14ac:dyDescent="0.25">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x14ac:dyDescent="0.25">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x14ac:dyDescent="0.25">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x14ac:dyDescent="0.25">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x14ac:dyDescent="0.25">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x14ac:dyDescent="0.25">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x14ac:dyDescent="0.25">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x14ac:dyDescent="0.25">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x14ac:dyDescent="0.25">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x14ac:dyDescent="0.25">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x14ac:dyDescent="0.25">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x14ac:dyDescent="0.25">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x14ac:dyDescent="0.25">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x14ac:dyDescent="0.25">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x14ac:dyDescent="0.25">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x14ac:dyDescent="0.25">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x14ac:dyDescent="0.25">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x14ac:dyDescent="0.25">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x14ac:dyDescent="0.25">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x14ac:dyDescent="0.25">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x14ac:dyDescent="0.25">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x14ac:dyDescent="0.25">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x14ac:dyDescent="0.25">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x14ac:dyDescent="0.25">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x14ac:dyDescent="0.25">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x14ac:dyDescent="0.25">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x14ac:dyDescent="0.25">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x14ac:dyDescent="0.25">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x14ac:dyDescent="0.25">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x14ac:dyDescent="0.25">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x14ac:dyDescent="0.25">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x14ac:dyDescent="0.25">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x14ac:dyDescent="0.25">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x14ac:dyDescent="0.25">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x14ac:dyDescent="0.25">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x14ac:dyDescent="0.25">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x14ac:dyDescent="0.25">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x14ac:dyDescent="0.25">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x14ac:dyDescent="0.25">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x14ac:dyDescent="0.25">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x14ac:dyDescent="0.25">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x14ac:dyDescent="0.25">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x14ac:dyDescent="0.25">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x14ac:dyDescent="0.25">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x14ac:dyDescent="0.25">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x14ac:dyDescent="0.25">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x14ac:dyDescent="0.25">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x14ac:dyDescent="0.25">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x14ac:dyDescent="0.25">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x14ac:dyDescent="0.25">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x14ac:dyDescent="0.25">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x14ac:dyDescent="0.25">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x14ac:dyDescent="0.25">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x14ac:dyDescent="0.25">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x14ac:dyDescent="0.25">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x14ac:dyDescent="0.25">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x14ac:dyDescent="0.25">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x14ac:dyDescent="0.25">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x14ac:dyDescent="0.25">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x14ac:dyDescent="0.25">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x14ac:dyDescent="0.25">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x14ac:dyDescent="0.25">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x14ac:dyDescent="0.25">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x14ac:dyDescent="0.25">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x14ac:dyDescent="0.25">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x14ac:dyDescent="0.25">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x14ac:dyDescent="0.25">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x14ac:dyDescent="0.25">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x14ac:dyDescent="0.25">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x14ac:dyDescent="0.25">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x14ac:dyDescent="0.25">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x14ac:dyDescent="0.25">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x14ac:dyDescent="0.25">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x14ac:dyDescent="0.25">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x14ac:dyDescent="0.25">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x14ac:dyDescent="0.25">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x14ac:dyDescent="0.25">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x14ac:dyDescent="0.25">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x14ac:dyDescent="0.25">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x14ac:dyDescent="0.25">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x14ac:dyDescent="0.25">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x14ac:dyDescent="0.25">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x14ac:dyDescent="0.25">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x14ac:dyDescent="0.25">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x14ac:dyDescent="0.25">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x14ac:dyDescent="0.25">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x14ac:dyDescent="0.25">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x14ac:dyDescent="0.25">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x14ac:dyDescent="0.25">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x14ac:dyDescent="0.25">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x14ac:dyDescent="0.25">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x14ac:dyDescent="0.25">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x14ac:dyDescent="0.25">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x14ac:dyDescent="0.25">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x14ac:dyDescent="0.25">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x14ac:dyDescent="0.25">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x14ac:dyDescent="0.25">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x14ac:dyDescent="0.25">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x14ac:dyDescent="0.25">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x14ac:dyDescent="0.25">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x14ac:dyDescent="0.25">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x14ac:dyDescent="0.25">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x14ac:dyDescent="0.25">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x14ac:dyDescent="0.25">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x14ac:dyDescent="0.25">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x14ac:dyDescent="0.25">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x14ac:dyDescent="0.25">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x14ac:dyDescent="0.25">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x14ac:dyDescent="0.25">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x14ac:dyDescent="0.25">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x14ac:dyDescent="0.25">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x14ac:dyDescent="0.25">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x14ac:dyDescent="0.25">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x14ac:dyDescent="0.25">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x14ac:dyDescent="0.25">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x14ac:dyDescent="0.25">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x14ac:dyDescent="0.25">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x14ac:dyDescent="0.25">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x14ac:dyDescent="0.25">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x14ac:dyDescent="0.25">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x14ac:dyDescent="0.25">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x14ac:dyDescent="0.25">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x14ac:dyDescent="0.25">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x14ac:dyDescent="0.25">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x14ac:dyDescent="0.25">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x14ac:dyDescent="0.25">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x14ac:dyDescent="0.25">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x14ac:dyDescent="0.25">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x14ac:dyDescent="0.25">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x14ac:dyDescent="0.25">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x14ac:dyDescent="0.25">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x14ac:dyDescent="0.25">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x14ac:dyDescent="0.25">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x14ac:dyDescent="0.25">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x14ac:dyDescent="0.25">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x14ac:dyDescent="0.25">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x14ac:dyDescent="0.25">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x14ac:dyDescent="0.25">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x14ac:dyDescent="0.25">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x14ac:dyDescent="0.25">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x14ac:dyDescent="0.25">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x14ac:dyDescent="0.25">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x14ac:dyDescent="0.25">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x14ac:dyDescent="0.25">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x14ac:dyDescent="0.25">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x14ac:dyDescent="0.25">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x14ac:dyDescent="0.25">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x14ac:dyDescent="0.25">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x14ac:dyDescent="0.25">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x14ac:dyDescent="0.25">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x14ac:dyDescent="0.25">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x14ac:dyDescent="0.25">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x14ac:dyDescent="0.25">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x14ac:dyDescent="0.25">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x14ac:dyDescent="0.25">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x14ac:dyDescent="0.25">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x14ac:dyDescent="0.25">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x14ac:dyDescent="0.25">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x14ac:dyDescent="0.25">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x14ac:dyDescent="0.25">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x14ac:dyDescent="0.25">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x14ac:dyDescent="0.25">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x14ac:dyDescent="0.25">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x14ac:dyDescent="0.25">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x14ac:dyDescent="0.25">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x14ac:dyDescent="0.25">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x14ac:dyDescent="0.25">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x14ac:dyDescent="0.25">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x14ac:dyDescent="0.25">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x14ac:dyDescent="0.25">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x14ac:dyDescent="0.25">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x14ac:dyDescent="0.25">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x14ac:dyDescent="0.25">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x14ac:dyDescent="0.25">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x14ac:dyDescent="0.25">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x14ac:dyDescent="0.25">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x14ac:dyDescent="0.25">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x14ac:dyDescent="0.25">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x14ac:dyDescent="0.25">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x14ac:dyDescent="0.25">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x14ac:dyDescent="0.25">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x14ac:dyDescent="0.25">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x14ac:dyDescent="0.25">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x14ac:dyDescent="0.25">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x14ac:dyDescent="0.25">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x14ac:dyDescent="0.25">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x14ac:dyDescent="0.25">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x14ac:dyDescent="0.25">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x14ac:dyDescent="0.25">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x14ac:dyDescent="0.25">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x14ac:dyDescent="0.25">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x14ac:dyDescent="0.25">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x14ac:dyDescent="0.25">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x14ac:dyDescent="0.25">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x14ac:dyDescent="0.25">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x14ac:dyDescent="0.25">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x14ac:dyDescent="0.25">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x14ac:dyDescent="0.25">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x14ac:dyDescent="0.25">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x14ac:dyDescent="0.25">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x14ac:dyDescent="0.25">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x14ac:dyDescent="0.25">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x14ac:dyDescent="0.25">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x14ac:dyDescent="0.25">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x14ac:dyDescent="0.25">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x14ac:dyDescent="0.25">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x14ac:dyDescent="0.25">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x14ac:dyDescent="0.25">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x14ac:dyDescent="0.25">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x14ac:dyDescent="0.25">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x14ac:dyDescent="0.25">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x14ac:dyDescent="0.25">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x14ac:dyDescent="0.25">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x14ac:dyDescent="0.25">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x14ac:dyDescent="0.25">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x14ac:dyDescent="0.25">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x14ac:dyDescent="0.25">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x14ac:dyDescent="0.25">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x14ac:dyDescent="0.25">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x14ac:dyDescent="0.25">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x14ac:dyDescent="0.25">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x14ac:dyDescent="0.25">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x14ac:dyDescent="0.25">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x14ac:dyDescent="0.25">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x14ac:dyDescent="0.25">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x14ac:dyDescent="0.25">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x14ac:dyDescent="0.25">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x14ac:dyDescent="0.25">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x14ac:dyDescent="0.25">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x14ac:dyDescent="0.25">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x14ac:dyDescent="0.25">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x14ac:dyDescent="0.25">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x14ac:dyDescent="0.25">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x14ac:dyDescent="0.25">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x14ac:dyDescent="0.25">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x14ac:dyDescent="0.25">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x14ac:dyDescent="0.25">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x14ac:dyDescent="0.25">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x14ac:dyDescent="0.25">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x14ac:dyDescent="0.25">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x14ac:dyDescent="0.25">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x14ac:dyDescent="0.25">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x14ac:dyDescent="0.25">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x14ac:dyDescent="0.25">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x14ac:dyDescent="0.25">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x14ac:dyDescent="0.25">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x14ac:dyDescent="0.25">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x14ac:dyDescent="0.25">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x14ac:dyDescent="0.25">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x14ac:dyDescent="0.25">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x14ac:dyDescent="0.25">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x14ac:dyDescent="0.25">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x14ac:dyDescent="0.25">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x14ac:dyDescent="0.25">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x14ac:dyDescent="0.25">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x14ac:dyDescent="0.25">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x14ac:dyDescent="0.25">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x14ac:dyDescent="0.25">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x14ac:dyDescent="0.25">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x14ac:dyDescent="0.25">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x14ac:dyDescent="0.25">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x14ac:dyDescent="0.25">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x14ac:dyDescent="0.25">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x14ac:dyDescent="0.25">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x14ac:dyDescent="0.25">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x14ac:dyDescent="0.25">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x14ac:dyDescent="0.25">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x14ac:dyDescent="0.25">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x14ac:dyDescent="0.25">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x14ac:dyDescent="0.25">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x14ac:dyDescent="0.25">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x14ac:dyDescent="0.25">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x14ac:dyDescent="0.25">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x14ac:dyDescent="0.25">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x14ac:dyDescent="0.25">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x14ac:dyDescent="0.25">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x14ac:dyDescent="0.25">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x14ac:dyDescent="0.25">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x14ac:dyDescent="0.25">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x14ac:dyDescent="0.25">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x14ac:dyDescent="0.25">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x14ac:dyDescent="0.25">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x14ac:dyDescent="0.25">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x14ac:dyDescent="0.25">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x14ac:dyDescent="0.25">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x14ac:dyDescent="0.25">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x14ac:dyDescent="0.25">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x14ac:dyDescent="0.25">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x14ac:dyDescent="0.25">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x14ac:dyDescent="0.25">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x14ac:dyDescent="0.25">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x14ac:dyDescent="0.25">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x14ac:dyDescent="0.25">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x14ac:dyDescent="0.25">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x14ac:dyDescent="0.25">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x14ac:dyDescent="0.25">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x14ac:dyDescent="0.25">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x14ac:dyDescent="0.25">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x14ac:dyDescent="0.25">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x14ac:dyDescent="0.25">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x14ac:dyDescent="0.25">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x14ac:dyDescent="0.25">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x14ac:dyDescent="0.25">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x14ac:dyDescent="0.25">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x14ac:dyDescent="0.25">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x14ac:dyDescent="0.25">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x14ac:dyDescent="0.25">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x14ac:dyDescent="0.25">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x14ac:dyDescent="0.25">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x14ac:dyDescent="0.25">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x14ac:dyDescent="0.25">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x14ac:dyDescent="0.25">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x14ac:dyDescent="0.25">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x14ac:dyDescent="0.25">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x14ac:dyDescent="0.25">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x14ac:dyDescent="0.25">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x14ac:dyDescent="0.25">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x14ac:dyDescent="0.25">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x14ac:dyDescent="0.25">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x14ac:dyDescent="0.25">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x14ac:dyDescent="0.25">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x14ac:dyDescent="0.25">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x14ac:dyDescent="0.25">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x14ac:dyDescent="0.25">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x14ac:dyDescent="0.25">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x14ac:dyDescent="0.25">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x14ac:dyDescent="0.25">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x14ac:dyDescent="0.25">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x14ac:dyDescent="0.25">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x14ac:dyDescent="0.25">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x14ac:dyDescent="0.25">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x14ac:dyDescent="0.25">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x14ac:dyDescent="0.25">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x14ac:dyDescent="0.25">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x14ac:dyDescent="0.25">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x14ac:dyDescent="0.25">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x14ac:dyDescent="0.25">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x14ac:dyDescent="0.25">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x14ac:dyDescent="0.25">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x14ac:dyDescent="0.25">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x14ac:dyDescent="0.25">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x14ac:dyDescent="0.25">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x14ac:dyDescent="0.25">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x14ac:dyDescent="0.25">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x14ac:dyDescent="0.25">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x14ac:dyDescent="0.25">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x14ac:dyDescent="0.25">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x14ac:dyDescent="0.25">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x14ac:dyDescent="0.25">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x14ac:dyDescent="0.25">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x14ac:dyDescent="0.25">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x14ac:dyDescent="0.25">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x14ac:dyDescent="0.25">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x14ac:dyDescent="0.25">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x14ac:dyDescent="0.25">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x14ac:dyDescent="0.25">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x14ac:dyDescent="0.25">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x14ac:dyDescent="0.25">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x14ac:dyDescent="0.25">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x14ac:dyDescent="0.25">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x14ac:dyDescent="0.25">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x14ac:dyDescent="0.25">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x14ac:dyDescent="0.25">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x14ac:dyDescent="0.25">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x14ac:dyDescent="0.25">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x14ac:dyDescent="0.25">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x14ac:dyDescent="0.25">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x14ac:dyDescent="0.25">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x14ac:dyDescent="0.25">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x14ac:dyDescent="0.25">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x14ac:dyDescent="0.25">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x14ac:dyDescent="0.25">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x14ac:dyDescent="0.25">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x14ac:dyDescent="0.25">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x14ac:dyDescent="0.25">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x14ac:dyDescent="0.25">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x14ac:dyDescent="0.25">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x14ac:dyDescent="0.25">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x14ac:dyDescent="0.25">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x14ac:dyDescent="0.25">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x14ac:dyDescent="0.25">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x14ac:dyDescent="0.25">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x14ac:dyDescent="0.25">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x14ac:dyDescent="0.25">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x14ac:dyDescent="0.25">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x14ac:dyDescent="0.25">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x14ac:dyDescent="0.25">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x14ac:dyDescent="0.25">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x14ac:dyDescent="0.25">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x14ac:dyDescent="0.25">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x14ac:dyDescent="0.25">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x14ac:dyDescent="0.25">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x14ac:dyDescent="0.25">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x14ac:dyDescent="0.25">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x14ac:dyDescent="0.25">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x14ac:dyDescent="0.25">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x14ac:dyDescent="0.25">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x14ac:dyDescent="0.25">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x14ac:dyDescent="0.25">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x14ac:dyDescent="0.25">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x14ac:dyDescent="0.25">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x14ac:dyDescent="0.25">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x14ac:dyDescent="0.25">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x14ac:dyDescent="0.25">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x14ac:dyDescent="0.25">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x14ac:dyDescent="0.25">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x14ac:dyDescent="0.25">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x14ac:dyDescent="0.25">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x14ac:dyDescent="0.25">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x14ac:dyDescent="0.25">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x14ac:dyDescent="0.25">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x14ac:dyDescent="0.25">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x14ac:dyDescent="0.25">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x14ac:dyDescent="0.25">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x14ac:dyDescent="0.25">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x14ac:dyDescent="0.25">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x14ac:dyDescent="0.25">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x14ac:dyDescent="0.25">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x14ac:dyDescent="0.25">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x14ac:dyDescent="0.25">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x14ac:dyDescent="0.25">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x14ac:dyDescent="0.25">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x14ac:dyDescent="0.25">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x14ac:dyDescent="0.25">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x14ac:dyDescent="0.25">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x14ac:dyDescent="0.25">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x14ac:dyDescent="0.25">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x14ac:dyDescent="0.25">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x14ac:dyDescent="0.25">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x14ac:dyDescent="0.25">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x14ac:dyDescent="0.25">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x14ac:dyDescent="0.25">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x14ac:dyDescent="0.25">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x14ac:dyDescent="0.25">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x14ac:dyDescent="0.25">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x14ac:dyDescent="0.25">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x14ac:dyDescent="0.25">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x14ac:dyDescent="0.25">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x14ac:dyDescent="0.25">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x14ac:dyDescent="0.25">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x14ac:dyDescent="0.25">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x14ac:dyDescent="0.25">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x14ac:dyDescent="0.25">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x14ac:dyDescent="0.25">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x14ac:dyDescent="0.25">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x14ac:dyDescent="0.25">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x14ac:dyDescent="0.25">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x14ac:dyDescent="0.25">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x14ac:dyDescent="0.25">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x14ac:dyDescent="0.25">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x14ac:dyDescent="0.25">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x14ac:dyDescent="0.25">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x14ac:dyDescent="0.25">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x14ac:dyDescent="0.25">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x14ac:dyDescent="0.25">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x14ac:dyDescent="0.25">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x14ac:dyDescent="0.25">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x14ac:dyDescent="0.25">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x14ac:dyDescent="0.25">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x14ac:dyDescent="0.25">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x14ac:dyDescent="0.25">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x14ac:dyDescent="0.25">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x14ac:dyDescent="0.25">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x14ac:dyDescent="0.25">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x14ac:dyDescent="0.25">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x14ac:dyDescent="0.25">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x14ac:dyDescent="0.25">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x14ac:dyDescent="0.25">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x14ac:dyDescent="0.25">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x14ac:dyDescent="0.25">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x14ac:dyDescent="0.25">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x14ac:dyDescent="0.25">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x14ac:dyDescent="0.25">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x14ac:dyDescent="0.25">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x14ac:dyDescent="0.25">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x14ac:dyDescent="0.25">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x14ac:dyDescent="0.25">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x14ac:dyDescent="0.25">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x14ac:dyDescent="0.25">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x14ac:dyDescent="0.25">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x14ac:dyDescent="0.25">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x14ac:dyDescent="0.25">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x14ac:dyDescent="0.25">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x14ac:dyDescent="0.25">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x14ac:dyDescent="0.25">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x14ac:dyDescent="0.25">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x14ac:dyDescent="0.25">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x14ac:dyDescent="0.25">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x14ac:dyDescent="0.25">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x14ac:dyDescent="0.25">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x14ac:dyDescent="0.25">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x14ac:dyDescent="0.25">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x14ac:dyDescent="0.25">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x14ac:dyDescent="0.25">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x14ac:dyDescent="0.25">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x14ac:dyDescent="0.25">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x14ac:dyDescent="0.25">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x14ac:dyDescent="0.25">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x14ac:dyDescent="0.25">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x14ac:dyDescent="0.25">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x14ac:dyDescent="0.25">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x14ac:dyDescent="0.25">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x14ac:dyDescent="0.25">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x14ac:dyDescent="0.25">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x14ac:dyDescent="0.25">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x14ac:dyDescent="0.25">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x14ac:dyDescent="0.25">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x14ac:dyDescent="0.25">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x14ac:dyDescent="0.25">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x14ac:dyDescent="0.25">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x14ac:dyDescent="0.25">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x14ac:dyDescent="0.25">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x14ac:dyDescent="0.25">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x14ac:dyDescent="0.25">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x14ac:dyDescent="0.25">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x14ac:dyDescent="0.25">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x14ac:dyDescent="0.25">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x14ac:dyDescent="0.25">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x14ac:dyDescent="0.25">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x14ac:dyDescent="0.25">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x14ac:dyDescent="0.25">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x14ac:dyDescent="0.25">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x14ac:dyDescent="0.25">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x14ac:dyDescent="0.25">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x14ac:dyDescent="0.25">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x14ac:dyDescent="0.25">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x14ac:dyDescent="0.25">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x14ac:dyDescent="0.25">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x14ac:dyDescent="0.25">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x14ac:dyDescent="0.25">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x14ac:dyDescent="0.25">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x14ac:dyDescent="0.25">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x14ac:dyDescent="0.25">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x14ac:dyDescent="0.25">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x14ac:dyDescent="0.25">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x14ac:dyDescent="0.25">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x14ac:dyDescent="0.25">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x14ac:dyDescent="0.25">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x14ac:dyDescent="0.25">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x14ac:dyDescent="0.25">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x14ac:dyDescent="0.25">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x14ac:dyDescent="0.25">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x14ac:dyDescent="0.25">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x14ac:dyDescent="0.25">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x14ac:dyDescent="0.25">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x14ac:dyDescent="0.25">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x14ac:dyDescent="0.25">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x14ac:dyDescent="0.25">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x14ac:dyDescent="0.25">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x14ac:dyDescent="0.25">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x14ac:dyDescent="0.25">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x14ac:dyDescent="0.25">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x14ac:dyDescent="0.25">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x14ac:dyDescent="0.25">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x14ac:dyDescent="0.25">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x14ac:dyDescent="0.25">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x14ac:dyDescent="0.25">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x14ac:dyDescent="0.25">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x14ac:dyDescent="0.25">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x14ac:dyDescent="0.25">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x14ac:dyDescent="0.25">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x14ac:dyDescent="0.25">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x14ac:dyDescent="0.25">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x14ac:dyDescent="0.25">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x14ac:dyDescent="0.25">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x14ac:dyDescent="0.25">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x14ac:dyDescent="0.25">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x14ac:dyDescent="0.25">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x14ac:dyDescent="0.25">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x14ac:dyDescent="0.25">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x14ac:dyDescent="0.25">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x14ac:dyDescent="0.25">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x14ac:dyDescent="0.25">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x14ac:dyDescent="0.25">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x14ac:dyDescent="0.25">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x14ac:dyDescent="0.25">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x14ac:dyDescent="0.25">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x14ac:dyDescent="0.25">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x14ac:dyDescent="0.25">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x14ac:dyDescent="0.25">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x14ac:dyDescent="0.25">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x14ac:dyDescent="0.25">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x14ac:dyDescent="0.25">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x14ac:dyDescent="0.25">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x14ac:dyDescent="0.25">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x14ac:dyDescent="0.25">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x14ac:dyDescent="0.25">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x14ac:dyDescent="0.25">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x14ac:dyDescent="0.25">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x14ac:dyDescent="0.25">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x14ac:dyDescent="0.25">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x14ac:dyDescent="0.25">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x14ac:dyDescent="0.25">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x14ac:dyDescent="0.25">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x14ac:dyDescent="0.25">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x14ac:dyDescent="0.25">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x14ac:dyDescent="0.25">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x14ac:dyDescent="0.25">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x14ac:dyDescent="0.25">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x14ac:dyDescent="0.25">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x14ac:dyDescent="0.25">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x14ac:dyDescent="0.25">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x14ac:dyDescent="0.25">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x14ac:dyDescent="0.25">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x14ac:dyDescent="0.25">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x14ac:dyDescent="0.25">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x14ac:dyDescent="0.25">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x14ac:dyDescent="0.25">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x14ac:dyDescent="0.25">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x14ac:dyDescent="0.25">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x14ac:dyDescent="0.25">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x14ac:dyDescent="0.25">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x14ac:dyDescent="0.25">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x14ac:dyDescent="0.25">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x14ac:dyDescent="0.25">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x14ac:dyDescent="0.25">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x14ac:dyDescent="0.25">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x14ac:dyDescent="0.25">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x14ac:dyDescent="0.25">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x14ac:dyDescent="0.25">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x14ac:dyDescent="0.25">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x14ac:dyDescent="0.25">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x14ac:dyDescent="0.25">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x14ac:dyDescent="0.25">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x14ac:dyDescent="0.25">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x14ac:dyDescent="0.25">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x14ac:dyDescent="0.25">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x14ac:dyDescent="0.25">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x14ac:dyDescent="0.25">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x14ac:dyDescent="0.25">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x14ac:dyDescent="0.25">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x14ac:dyDescent="0.25">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x14ac:dyDescent="0.25">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x14ac:dyDescent="0.25">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x14ac:dyDescent="0.25">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x14ac:dyDescent="0.25">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x14ac:dyDescent="0.25">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x14ac:dyDescent="0.25">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x14ac:dyDescent="0.25">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x14ac:dyDescent="0.25">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x14ac:dyDescent="0.25">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x14ac:dyDescent="0.25">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x14ac:dyDescent="0.25">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x14ac:dyDescent="0.25">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x14ac:dyDescent="0.25">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x14ac:dyDescent="0.25">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x14ac:dyDescent="0.25">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x14ac:dyDescent="0.25">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x14ac:dyDescent="0.25">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x14ac:dyDescent="0.25">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x14ac:dyDescent="0.25">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x14ac:dyDescent="0.25">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x14ac:dyDescent="0.25">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x14ac:dyDescent="0.25">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x14ac:dyDescent="0.25">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x14ac:dyDescent="0.25">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x14ac:dyDescent="0.25">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x14ac:dyDescent="0.25">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x14ac:dyDescent="0.25">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x14ac:dyDescent="0.25">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x14ac:dyDescent="0.25">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x14ac:dyDescent="0.25">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x14ac:dyDescent="0.25">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x14ac:dyDescent="0.25">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x14ac:dyDescent="0.25">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x14ac:dyDescent="0.25">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x14ac:dyDescent="0.25">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x14ac:dyDescent="0.25">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x14ac:dyDescent="0.25">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x14ac:dyDescent="0.25">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x14ac:dyDescent="0.25">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x14ac:dyDescent="0.25">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x14ac:dyDescent="0.25">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x14ac:dyDescent="0.25">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x14ac:dyDescent="0.25">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x14ac:dyDescent="0.25">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x14ac:dyDescent="0.25">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x14ac:dyDescent="0.25">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x14ac:dyDescent="0.25">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x14ac:dyDescent="0.25">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x14ac:dyDescent="0.25">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x14ac:dyDescent="0.25">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x14ac:dyDescent="0.25">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x14ac:dyDescent="0.25">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x14ac:dyDescent="0.25">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x14ac:dyDescent="0.25">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x14ac:dyDescent="0.25">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x14ac:dyDescent="0.25">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x14ac:dyDescent="0.25">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x14ac:dyDescent="0.25">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x14ac:dyDescent="0.25">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x14ac:dyDescent="0.25">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x14ac:dyDescent="0.25">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x14ac:dyDescent="0.25">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x14ac:dyDescent="0.25">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x14ac:dyDescent="0.25">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x14ac:dyDescent="0.25">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x14ac:dyDescent="0.25">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x14ac:dyDescent="0.25">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x14ac:dyDescent="0.25">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x14ac:dyDescent="0.25">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x14ac:dyDescent="0.25">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x14ac:dyDescent="0.25">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x14ac:dyDescent="0.25">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x14ac:dyDescent="0.25">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x14ac:dyDescent="0.25">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x14ac:dyDescent="0.25">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x14ac:dyDescent="0.25">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x14ac:dyDescent="0.25">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x14ac:dyDescent="0.25">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x14ac:dyDescent="0.25">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x14ac:dyDescent="0.25">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x14ac:dyDescent="0.25">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x14ac:dyDescent="0.25">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x14ac:dyDescent="0.25">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x14ac:dyDescent="0.25">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x14ac:dyDescent="0.25">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x14ac:dyDescent="0.25">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x14ac:dyDescent="0.25">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x14ac:dyDescent="0.25">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x14ac:dyDescent="0.25">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x14ac:dyDescent="0.25">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x14ac:dyDescent="0.25">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x14ac:dyDescent="0.25">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x14ac:dyDescent="0.25">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x14ac:dyDescent="0.25">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x14ac:dyDescent="0.25">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x14ac:dyDescent="0.25">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x14ac:dyDescent="0.25">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x14ac:dyDescent="0.25">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x14ac:dyDescent="0.25">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x14ac:dyDescent="0.25">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x14ac:dyDescent="0.25">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x14ac:dyDescent="0.25">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x14ac:dyDescent="0.25">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x14ac:dyDescent="0.25">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x14ac:dyDescent="0.25">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x14ac:dyDescent="0.25">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x14ac:dyDescent="0.25">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x14ac:dyDescent="0.25">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x14ac:dyDescent="0.25">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x14ac:dyDescent="0.25">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x14ac:dyDescent="0.25">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x14ac:dyDescent="0.25">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x14ac:dyDescent="0.25">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x14ac:dyDescent="0.25">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x14ac:dyDescent="0.25">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x14ac:dyDescent="0.25">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x14ac:dyDescent="0.25">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x14ac:dyDescent="0.25">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x14ac:dyDescent="0.25">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x14ac:dyDescent="0.25">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x14ac:dyDescent="0.25">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x14ac:dyDescent="0.25">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x14ac:dyDescent="0.25">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x14ac:dyDescent="0.25">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x14ac:dyDescent="0.25">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x14ac:dyDescent="0.25">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x14ac:dyDescent="0.25">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x14ac:dyDescent="0.25">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x14ac:dyDescent="0.25">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x14ac:dyDescent="0.25">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x14ac:dyDescent="0.25">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x14ac:dyDescent="0.25">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x14ac:dyDescent="0.25">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x14ac:dyDescent="0.25">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x14ac:dyDescent="0.25">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x14ac:dyDescent="0.25">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x14ac:dyDescent="0.25">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x14ac:dyDescent="0.25">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x14ac:dyDescent="0.25">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x14ac:dyDescent="0.25">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x14ac:dyDescent="0.25">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x14ac:dyDescent="0.25">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x14ac:dyDescent="0.25">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x14ac:dyDescent="0.25">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x14ac:dyDescent="0.25">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x14ac:dyDescent="0.25">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x14ac:dyDescent="0.25">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x14ac:dyDescent="0.25">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x14ac:dyDescent="0.25">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x14ac:dyDescent="0.25">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x14ac:dyDescent="0.25">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x14ac:dyDescent="0.25">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x14ac:dyDescent="0.25">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x14ac:dyDescent="0.25">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x14ac:dyDescent="0.25">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x14ac:dyDescent="0.25">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x14ac:dyDescent="0.25">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x14ac:dyDescent="0.25">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x14ac:dyDescent="0.25">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x14ac:dyDescent="0.25">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x14ac:dyDescent="0.25">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x14ac:dyDescent="0.25">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x14ac:dyDescent="0.25">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x14ac:dyDescent="0.25">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x14ac:dyDescent="0.25">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x14ac:dyDescent="0.25">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x14ac:dyDescent="0.25">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x14ac:dyDescent="0.25">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x14ac:dyDescent="0.25">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x14ac:dyDescent="0.25">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x14ac:dyDescent="0.25">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x14ac:dyDescent="0.25">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x14ac:dyDescent="0.25">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x14ac:dyDescent="0.25">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x14ac:dyDescent="0.25">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x14ac:dyDescent="0.25">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x14ac:dyDescent="0.25">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x14ac:dyDescent="0.25">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x14ac:dyDescent="0.25">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x14ac:dyDescent="0.25">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x14ac:dyDescent="0.25">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x14ac:dyDescent="0.25">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x14ac:dyDescent="0.25">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x14ac:dyDescent="0.25">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x14ac:dyDescent="0.25">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x14ac:dyDescent="0.25">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x14ac:dyDescent="0.25">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x14ac:dyDescent="0.25">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x14ac:dyDescent="0.25">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x14ac:dyDescent="0.25">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x14ac:dyDescent="0.25">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x14ac:dyDescent="0.25">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x14ac:dyDescent="0.25">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x14ac:dyDescent="0.25">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x14ac:dyDescent="0.25">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x14ac:dyDescent="0.25">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x14ac:dyDescent="0.25">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x14ac:dyDescent="0.25">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x14ac:dyDescent="0.25">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x14ac:dyDescent="0.25">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x14ac:dyDescent="0.25">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x14ac:dyDescent="0.25">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x14ac:dyDescent="0.25">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x14ac:dyDescent="0.25">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x14ac:dyDescent="0.25">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x14ac:dyDescent="0.25">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x14ac:dyDescent="0.25">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x14ac:dyDescent="0.25">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x14ac:dyDescent="0.25">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x14ac:dyDescent="0.25">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x14ac:dyDescent="0.25">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x14ac:dyDescent="0.25">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x14ac:dyDescent="0.25">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x14ac:dyDescent="0.25">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x14ac:dyDescent="0.25">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x14ac:dyDescent="0.25">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x14ac:dyDescent="0.25">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x14ac:dyDescent="0.25">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x14ac:dyDescent="0.25">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x14ac:dyDescent="0.25">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x14ac:dyDescent="0.25">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x14ac:dyDescent="0.25">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x14ac:dyDescent="0.25">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x14ac:dyDescent="0.25">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x14ac:dyDescent="0.25">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x14ac:dyDescent="0.25">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x14ac:dyDescent="0.25">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x14ac:dyDescent="0.25">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x14ac:dyDescent="0.25">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x14ac:dyDescent="0.25">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x14ac:dyDescent="0.25">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x14ac:dyDescent="0.25">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x14ac:dyDescent="0.25">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x14ac:dyDescent="0.25">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x14ac:dyDescent="0.25">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x14ac:dyDescent="0.25">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x14ac:dyDescent="0.25">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x14ac:dyDescent="0.25">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x14ac:dyDescent="0.25">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x14ac:dyDescent="0.25">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x14ac:dyDescent="0.25">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x14ac:dyDescent="0.25">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x14ac:dyDescent="0.25">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x14ac:dyDescent="0.25">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x14ac:dyDescent="0.25">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x14ac:dyDescent="0.25">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x14ac:dyDescent="0.25">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x14ac:dyDescent="0.25">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x14ac:dyDescent="0.25">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x14ac:dyDescent="0.25">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x14ac:dyDescent="0.25">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x14ac:dyDescent="0.25">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x14ac:dyDescent="0.25">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x14ac:dyDescent="0.25">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x14ac:dyDescent="0.25">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x14ac:dyDescent="0.25">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x14ac:dyDescent="0.25">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x14ac:dyDescent="0.25">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x14ac:dyDescent="0.25">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x14ac:dyDescent="0.25">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x14ac:dyDescent="0.25">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x14ac:dyDescent="0.25">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x14ac:dyDescent="0.25">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x14ac:dyDescent="0.25">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x14ac:dyDescent="0.25">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x14ac:dyDescent="0.25">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x14ac:dyDescent="0.25">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x14ac:dyDescent="0.25">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x14ac:dyDescent="0.25">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x14ac:dyDescent="0.25">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x14ac:dyDescent="0.25">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x14ac:dyDescent="0.25">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x14ac:dyDescent="0.25">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x14ac:dyDescent="0.25">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x14ac:dyDescent="0.25">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x14ac:dyDescent="0.25">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x14ac:dyDescent="0.25">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x14ac:dyDescent="0.25">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x14ac:dyDescent="0.25">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x14ac:dyDescent="0.25">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x14ac:dyDescent="0.25">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x14ac:dyDescent="0.25">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x14ac:dyDescent="0.25">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x14ac:dyDescent="0.25">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x14ac:dyDescent="0.25">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x14ac:dyDescent="0.25">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x14ac:dyDescent="0.25">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x14ac:dyDescent="0.25">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x14ac:dyDescent="0.25">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x14ac:dyDescent="0.25">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x14ac:dyDescent="0.25">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x14ac:dyDescent="0.25">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x14ac:dyDescent="0.25">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x14ac:dyDescent="0.25">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x14ac:dyDescent="0.25">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x14ac:dyDescent="0.25">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x14ac:dyDescent="0.25">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x14ac:dyDescent="0.25">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x14ac:dyDescent="0.25">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x14ac:dyDescent="0.25">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x14ac:dyDescent="0.25">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x14ac:dyDescent="0.25">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x14ac:dyDescent="0.25">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x14ac:dyDescent="0.25">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x14ac:dyDescent="0.25">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x14ac:dyDescent="0.25">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x14ac:dyDescent="0.25">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x14ac:dyDescent="0.25">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x14ac:dyDescent="0.25">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x14ac:dyDescent="0.25">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x14ac:dyDescent="0.25">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x14ac:dyDescent="0.25">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x14ac:dyDescent="0.25">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x14ac:dyDescent="0.25">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x14ac:dyDescent="0.25">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x14ac:dyDescent="0.25">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x14ac:dyDescent="0.25">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x14ac:dyDescent="0.25">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x14ac:dyDescent="0.25">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x14ac:dyDescent="0.25">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x14ac:dyDescent="0.25">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x14ac:dyDescent="0.25">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x14ac:dyDescent="0.25">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x14ac:dyDescent="0.25">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x14ac:dyDescent="0.25">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x14ac:dyDescent="0.25">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x14ac:dyDescent="0.25">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x14ac:dyDescent="0.25">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x14ac:dyDescent="0.25">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x14ac:dyDescent="0.25">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x14ac:dyDescent="0.25">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x14ac:dyDescent="0.25">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x14ac:dyDescent="0.25">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x14ac:dyDescent="0.25">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x14ac:dyDescent="0.25">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x14ac:dyDescent="0.25">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x14ac:dyDescent="0.25">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x14ac:dyDescent="0.25">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x14ac:dyDescent="0.25">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x14ac:dyDescent="0.25">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x14ac:dyDescent="0.25">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x14ac:dyDescent="0.25">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x14ac:dyDescent="0.25">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x14ac:dyDescent="0.25">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x14ac:dyDescent="0.25">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x14ac:dyDescent="0.25">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x14ac:dyDescent="0.25">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x14ac:dyDescent="0.25">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x14ac:dyDescent="0.25">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x14ac:dyDescent="0.25">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x14ac:dyDescent="0.25">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x14ac:dyDescent="0.25">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x14ac:dyDescent="0.25">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x14ac:dyDescent="0.25">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x14ac:dyDescent="0.25">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x14ac:dyDescent="0.25">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x14ac:dyDescent="0.25">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x14ac:dyDescent="0.25">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x14ac:dyDescent="0.25">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x14ac:dyDescent="0.25">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x14ac:dyDescent="0.25">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x14ac:dyDescent="0.25">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x14ac:dyDescent="0.25">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x14ac:dyDescent="0.25">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x14ac:dyDescent="0.25">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x14ac:dyDescent="0.25">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x14ac:dyDescent="0.25">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x14ac:dyDescent="0.25">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x14ac:dyDescent="0.25">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x14ac:dyDescent="0.25">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x14ac:dyDescent="0.25">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x14ac:dyDescent="0.25">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x14ac:dyDescent="0.25">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x14ac:dyDescent="0.25">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x14ac:dyDescent="0.25">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x14ac:dyDescent="0.25">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x14ac:dyDescent="0.25">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x14ac:dyDescent="0.25">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x14ac:dyDescent="0.25">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x14ac:dyDescent="0.25">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x14ac:dyDescent="0.25">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x14ac:dyDescent="0.25">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x14ac:dyDescent="0.25">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x14ac:dyDescent="0.25">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x14ac:dyDescent="0.25">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x14ac:dyDescent="0.25">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x14ac:dyDescent="0.25">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x14ac:dyDescent="0.25">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x14ac:dyDescent="0.25">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x14ac:dyDescent="0.25">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x14ac:dyDescent="0.25">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x14ac:dyDescent="0.25">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x14ac:dyDescent="0.25">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x14ac:dyDescent="0.25">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x14ac:dyDescent="0.25">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x14ac:dyDescent="0.25">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x14ac:dyDescent="0.25">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x14ac:dyDescent="0.25">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x14ac:dyDescent="0.25">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x14ac:dyDescent="0.25">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x14ac:dyDescent="0.25">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x14ac:dyDescent="0.25">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x14ac:dyDescent="0.25">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x14ac:dyDescent="0.25">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x14ac:dyDescent="0.25">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x14ac:dyDescent="0.25">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x14ac:dyDescent="0.25">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x14ac:dyDescent="0.25">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x14ac:dyDescent="0.25">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x14ac:dyDescent="0.25">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x14ac:dyDescent="0.25">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x14ac:dyDescent="0.25">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x14ac:dyDescent="0.25">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x14ac:dyDescent="0.25">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x14ac:dyDescent="0.25">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x14ac:dyDescent="0.25">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x14ac:dyDescent="0.25">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x14ac:dyDescent="0.25">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x14ac:dyDescent="0.25">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x14ac:dyDescent="0.25">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x14ac:dyDescent="0.25">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x14ac:dyDescent="0.25">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x14ac:dyDescent="0.25">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x14ac:dyDescent="0.25">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x14ac:dyDescent="0.25">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x14ac:dyDescent="0.25">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x14ac:dyDescent="0.25">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x14ac:dyDescent="0.25">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x14ac:dyDescent="0.25">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x14ac:dyDescent="0.25">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x14ac:dyDescent="0.25">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x14ac:dyDescent="0.25">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x14ac:dyDescent="0.25">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x14ac:dyDescent="0.25">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x14ac:dyDescent="0.25">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x14ac:dyDescent="0.25">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x14ac:dyDescent="0.25">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x14ac:dyDescent="0.25">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x14ac:dyDescent="0.25">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x14ac:dyDescent="0.25">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x14ac:dyDescent="0.25">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x14ac:dyDescent="0.25">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x14ac:dyDescent="0.25">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x14ac:dyDescent="0.25">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x14ac:dyDescent="0.25">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x14ac:dyDescent="0.25">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x14ac:dyDescent="0.25">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x14ac:dyDescent="0.25">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x14ac:dyDescent="0.25">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x14ac:dyDescent="0.25">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x14ac:dyDescent="0.25">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x14ac:dyDescent="0.25">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x14ac:dyDescent="0.25">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x14ac:dyDescent="0.25">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x14ac:dyDescent="0.25">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x14ac:dyDescent="0.25">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x14ac:dyDescent="0.25">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x14ac:dyDescent="0.25">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x14ac:dyDescent="0.25">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x14ac:dyDescent="0.25">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x14ac:dyDescent="0.25">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x14ac:dyDescent="0.25">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x14ac:dyDescent="0.25">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x14ac:dyDescent="0.25">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x14ac:dyDescent="0.25">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x14ac:dyDescent="0.25">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x14ac:dyDescent="0.25">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x14ac:dyDescent="0.25">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x14ac:dyDescent="0.25">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x14ac:dyDescent="0.25">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x14ac:dyDescent="0.25">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x14ac:dyDescent="0.25">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x14ac:dyDescent="0.25">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x14ac:dyDescent="0.25">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x14ac:dyDescent="0.25">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x14ac:dyDescent="0.25">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x14ac:dyDescent="0.25">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x14ac:dyDescent="0.25">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x14ac:dyDescent="0.25">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x14ac:dyDescent="0.25">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x14ac:dyDescent="0.25">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x14ac:dyDescent="0.25">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x14ac:dyDescent="0.25">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x14ac:dyDescent="0.25">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x14ac:dyDescent="0.25">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x14ac:dyDescent="0.25">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x14ac:dyDescent="0.25">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x14ac:dyDescent="0.25">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x14ac:dyDescent="0.25">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x14ac:dyDescent="0.25">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x14ac:dyDescent="0.25">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x14ac:dyDescent="0.25">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x14ac:dyDescent="0.25">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x14ac:dyDescent="0.25">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x14ac:dyDescent="0.25">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x14ac:dyDescent="0.25">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x14ac:dyDescent="0.25">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x14ac:dyDescent="0.25">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x14ac:dyDescent="0.25">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x14ac:dyDescent="0.25">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x14ac:dyDescent="0.25">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x14ac:dyDescent="0.25">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x14ac:dyDescent="0.25">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x14ac:dyDescent="0.25">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x14ac:dyDescent="0.25">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x14ac:dyDescent="0.25">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x14ac:dyDescent="0.25">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x14ac:dyDescent="0.25">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x14ac:dyDescent="0.25">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x14ac:dyDescent="0.25">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x14ac:dyDescent="0.25">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x14ac:dyDescent="0.25">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x14ac:dyDescent="0.25">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x14ac:dyDescent="0.25">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x14ac:dyDescent="0.25">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x14ac:dyDescent="0.25">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x14ac:dyDescent="0.25">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x14ac:dyDescent="0.25">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x14ac:dyDescent="0.25">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x14ac:dyDescent="0.25">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x14ac:dyDescent="0.25">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x14ac:dyDescent="0.25">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x14ac:dyDescent="0.25">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x14ac:dyDescent="0.25">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x14ac:dyDescent="0.25">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x14ac:dyDescent="0.25">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x14ac:dyDescent="0.25">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x14ac:dyDescent="0.25">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x14ac:dyDescent="0.25">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x14ac:dyDescent="0.25">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x14ac:dyDescent="0.25">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x14ac:dyDescent="0.25">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x14ac:dyDescent="0.25">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x14ac:dyDescent="0.25">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x14ac:dyDescent="0.25">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x14ac:dyDescent="0.25">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x14ac:dyDescent="0.25">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x14ac:dyDescent="0.25">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x14ac:dyDescent="0.25">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x14ac:dyDescent="0.25">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x14ac:dyDescent="0.25">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x14ac:dyDescent="0.25">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x14ac:dyDescent="0.25">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x14ac:dyDescent="0.25">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x14ac:dyDescent="0.25">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x14ac:dyDescent="0.25">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x14ac:dyDescent="0.25">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x14ac:dyDescent="0.25">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x14ac:dyDescent="0.25">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x14ac:dyDescent="0.25">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x14ac:dyDescent="0.25">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x14ac:dyDescent="0.25">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x14ac:dyDescent="0.25">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x14ac:dyDescent="0.25">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x14ac:dyDescent="0.25">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x14ac:dyDescent="0.25">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x14ac:dyDescent="0.25">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x14ac:dyDescent="0.25">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x14ac:dyDescent="0.25">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x14ac:dyDescent="0.25">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x14ac:dyDescent="0.25">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x14ac:dyDescent="0.25">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x14ac:dyDescent="0.25">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x14ac:dyDescent="0.25">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x14ac:dyDescent="0.25">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x14ac:dyDescent="0.25">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x14ac:dyDescent="0.25">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x14ac:dyDescent="0.25">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x14ac:dyDescent="0.25">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x14ac:dyDescent="0.25">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x14ac:dyDescent="0.25">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x14ac:dyDescent="0.25">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x14ac:dyDescent="0.25">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x14ac:dyDescent="0.25">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x14ac:dyDescent="0.25">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x14ac:dyDescent="0.25">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x14ac:dyDescent="0.25">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x14ac:dyDescent="0.25">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x14ac:dyDescent="0.25">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x14ac:dyDescent="0.25">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x14ac:dyDescent="0.25">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x14ac:dyDescent="0.25">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x14ac:dyDescent="0.25">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x14ac:dyDescent="0.25">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x14ac:dyDescent="0.25">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x14ac:dyDescent="0.25">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x14ac:dyDescent="0.25">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x14ac:dyDescent="0.25">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x14ac:dyDescent="0.25">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x14ac:dyDescent="0.25">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x14ac:dyDescent="0.25">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x14ac:dyDescent="0.25">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x14ac:dyDescent="0.25">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x14ac:dyDescent="0.25">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x14ac:dyDescent="0.25">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x14ac:dyDescent="0.25">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x14ac:dyDescent="0.25">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x14ac:dyDescent="0.25">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x14ac:dyDescent="0.25">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x14ac:dyDescent="0.25">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x14ac:dyDescent="0.25">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x14ac:dyDescent="0.25">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x14ac:dyDescent="0.25">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x14ac:dyDescent="0.25">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x14ac:dyDescent="0.25">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x14ac:dyDescent="0.25">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x14ac:dyDescent="0.25">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x14ac:dyDescent="0.25">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x14ac:dyDescent="0.25">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x14ac:dyDescent="0.25">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x14ac:dyDescent="0.25">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x14ac:dyDescent="0.25">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x14ac:dyDescent="0.25">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x14ac:dyDescent="0.25">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x14ac:dyDescent="0.25">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x14ac:dyDescent="0.25">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x14ac:dyDescent="0.25">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x14ac:dyDescent="0.25">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x14ac:dyDescent="0.25">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x14ac:dyDescent="0.25">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x14ac:dyDescent="0.25">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x14ac:dyDescent="0.25">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x14ac:dyDescent="0.25">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x14ac:dyDescent="0.25">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x14ac:dyDescent="0.25">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x14ac:dyDescent="0.25">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x14ac:dyDescent="0.25">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x14ac:dyDescent="0.25">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x14ac:dyDescent="0.25">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x14ac:dyDescent="0.25">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x14ac:dyDescent="0.25">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x14ac:dyDescent="0.25">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x14ac:dyDescent="0.25">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x14ac:dyDescent="0.25">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x14ac:dyDescent="0.25">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x14ac:dyDescent="0.25">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x14ac:dyDescent="0.25">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x14ac:dyDescent="0.25">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x14ac:dyDescent="0.25">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x14ac:dyDescent="0.25">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x14ac:dyDescent="0.25">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x14ac:dyDescent="0.25">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x14ac:dyDescent="0.25">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x14ac:dyDescent="0.25">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x14ac:dyDescent="0.25">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x14ac:dyDescent="0.25">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x14ac:dyDescent="0.25">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x14ac:dyDescent="0.25">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x14ac:dyDescent="0.25">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x14ac:dyDescent="0.25">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x14ac:dyDescent="0.25">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x14ac:dyDescent="0.25">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x14ac:dyDescent="0.25">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x14ac:dyDescent="0.25">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x14ac:dyDescent="0.25">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x14ac:dyDescent="0.25">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x14ac:dyDescent="0.25">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x14ac:dyDescent="0.25">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x14ac:dyDescent="0.25">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x14ac:dyDescent="0.25">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x14ac:dyDescent="0.25">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x14ac:dyDescent="0.25">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x14ac:dyDescent="0.25">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x14ac:dyDescent="0.25">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x14ac:dyDescent="0.25">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x14ac:dyDescent="0.25">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x14ac:dyDescent="0.25">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x14ac:dyDescent="0.25">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x14ac:dyDescent="0.25">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x14ac:dyDescent="0.25">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x14ac:dyDescent="0.25">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x14ac:dyDescent="0.25">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x14ac:dyDescent="0.25">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x14ac:dyDescent="0.25">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x14ac:dyDescent="0.25">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x14ac:dyDescent="0.25">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x14ac:dyDescent="0.25">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x14ac:dyDescent="0.25">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x14ac:dyDescent="0.25">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x14ac:dyDescent="0.25">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x14ac:dyDescent="0.25">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x14ac:dyDescent="0.25">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x14ac:dyDescent="0.25">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x14ac:dyDescent="0.25">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x14ac:dyDescent="0.25">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x14ac:dyDescent="0.25">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x14ac:dyDescent="0.25">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x14ac:dyDescent="0.25">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x14ac:dyDescent="0.25">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x14ac:dyDescent="0.25">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x14ac:dyDescent="0.25">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x14ac:dyDescent="0.25">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x14ac:dyDescent="0.25">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x14ac:dyDescent="0.25">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x14ac:dyDescent="0.25">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x14ac:dyDescent="0.25">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x14ac:dyDescent="0.25">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x14ac:dyDescent="0.25">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x14ac:dyDescent="0.25">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x14ac:dyDescent="0.25">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x14ac:dyDescent="0.25">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x14ac:dyDescent="0.25">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x14ac:dyDescent="0.25">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x14ac:dyDescent="0.25">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x14ac:dyDescent="0.25">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x14ac:dyDescent="0.25">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x14ac:dyDescent="0.25">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x14ac:dyDescent="0.25">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x14ac:dyDescent="0.25">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x14ac:dyDescent="0.25">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x14ac:dyDescent="0.25">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x14ac:dyDescent="0.25">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x14ac:dyDescent="0.25">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x14ac:dyDescent="0.25">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x14ac:dyDescent="0.25">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x14ac:dyDescent="0.25">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x14ac:dyDescent="0.25">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x14ac:dyDescent="0.25">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x14ac:dyDescent="0.25">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x14ac:dyDescent="0.25">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x14ac:dyDescent="0.25">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x14ac:dyDescent="0.25">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x14ac:dyDescent="0.25">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x14ac:dyDescent="0.25">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x14ac:dyDescent="0.25">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x14ac:dyDescent="0.25">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x14ac:dyDescent="0.25">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x14ac:dyDescent="0.25">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x14ac:dyDescent="0.25">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x14ac:dyDescent="0.25">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x14ac:dyDescent="0.25">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x14ac:dyDescent="0.25">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x14ac:dyDescent="0.25">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x14ac:dyDescent="0.25">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x14ac:dyDescent="0.25">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x14ac:dyDescent="0.25">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x14ac:dyDescent="0.25">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x14ac:dyDescent="0.25">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x14ac:dyDescent="0.25">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x14ac:dyDescent="0.25">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x14ac:dyDescent="0.25">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x14ac:dyDescent="0.25">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x14ac:dyDescent="0.25">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x14ac:dyDescent="0.25">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x14ac:dyDescent="0.25">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x14ac:dyDescent="0.25">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x14ac:dyDescent="0.25">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x14ac:dyDescent="0.25">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x14ac:dyDescent="0.25">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x14ac:dyDescent="0.25">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x14ac:dyDescent="0.25">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x14ac:dyDescent="0.25">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x14ac:dyDescent="0.25">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x14ac:dyDescent="0.25">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x14ac:dyDescent="0.25">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x14ac:dyDescent="0.25">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x14ac:dyDescent="0.25">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x14ac:dyDescent="0.25">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x14ac:dyDescent="0.25">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x14ac:dyDescent="0.25">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x14ac:dyDescent="0.25">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x14ac:dyDescent="0.25">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x14ac:dyDescent="0.25">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x14ac:dyDescent="0.25">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x14ac:dyDescent="0.25">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x14ac:dyDescent="0.25">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x14ac:dyDescent="0.25">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x14ac:dyDescent="0.25">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x14ac:dyDescent="0.25">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x14ac:dyDescent="0.25">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x14ac:dyDescent="0.25">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x14ac:dyDescent="0.25">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x14ac:dyDescent="0.25">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x14ac:dyDescent="0.25">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x14ac:dyDescent="0.25">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x14ac:dyDescent="0.25">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x14ac:dyDescent="0.25">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x14ac:dyDescent="0.25">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x14ac:dyDescent="0.25">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x14ac:dyDescent="0.25">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x14ac:dyDescent="0.25">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x14ac:dyDescent="0.25">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x14ac:dyDescent="0.25">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x14ac:dyDescent="0.25">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x14ac:dyDescent="0.25">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x14ac:dyDescent="0.25">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x14ac:dyDescent="0.25">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x14ac:dyDescent="0.25">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x14ac:dyDescent="0.25">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x14ac:dyDescent="0.25">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x14ac:dyDescent="0.25">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x14ac:dyDescent="0.25">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x14ac:dyDescent="0.25">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x14ac:dyDescent="0.25">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x14ac:dyDescent="0.25">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x14ac:dyDescent="0.25">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x14ac:dyDescent="0.25">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x14ac:dyDescent="0.25">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x14ac:dyDescent="0.25">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x14ac:dyDescent="0.25">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x14ac:dyDescent="0.25">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x14ac:dyDescent="0.25">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x14ac:dyDescent="0.25">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x14ac:dyDescent="0.25">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x14ac:dyDescent="0.25">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x14ac:dyDescent="0.25">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x14ac:dyDescent="0.25">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x14ac:dyDescent="0.25">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x14ac:dyDescent="0.25">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x14ac:dyDescent="0.25">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x14ac:dyDescent="0.25">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x14ac:dyDescent="0.25">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x14ac:dyDescent="0.25">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x14ac:dyDescent="0.25">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x14ac:dyDescent="0.25">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x14ac:dyDescent="0.25">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x14ac:dyDescent="0.25">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x14ac:dyDescent="0.25">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x14ac:dyDescent="0.25">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x14ac:dyDescent="0.25">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x14ac:dyDescent="0.25">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x14ac:dyDescent="0.25">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x14ac:dyDescent="0.25">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x14ac:dyDescent="0.25">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x14ac:dyDescent="0.25">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x14ac:dyDescent="0.25">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x14ac:dyDescent="0.25">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x14ac:dyDescent="0.25">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x14ac:dyDescent="0.25">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x14ac:dyDescent="0.25">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x14ac:dyDescent="0.25">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x14ac:dyDescent="0.25">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x14ac:dyDescent="0.25">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x14ac:dyDescent="0.25">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x14ac:dyDescent="0.25">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x14ac:dyDescent="0.25">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x14ac:dyDescent="0.25">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x14ac:dyDescent="0.25">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x14ac:dyDescent="0.25">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x14ac:dyDescent="0.25">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x14ac:dyDescent="0.25">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x14ac:dyDescent="0.25">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x14ac:dyDescent="0.25">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x14ac:dyDescent="0.25">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x14ac:dyDescent="0.25">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x14ac:dyDescent="0.25">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x14ac:dyDescent="0.25">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x14ac:dyDescent="0.25">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x14ac:dyDescent="0.25">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x14ac:dyDescent="0.25">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x14ac:dyDescent="0.25">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x14ac:dyDescent="0.25">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x14ac:dyDescent="0.25">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x14ac:dyDescent="0.25">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x14ac:dyDescent="0.25">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x14ac:dyDescent="0.25">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x14ac:dyDescent="0.25">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x14ac:dyDescent="0.25">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x14ac:dyDescent="0.25">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x14ac:dyDescent="0.25">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x14ac:dyDescent="0.25">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x14ac:dyDescent="0.25">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x14ac:dyDescent="0.25">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x14ac:dyDescent="0.25">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x14ac:dyDescent="0.25">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x14ac:dyDescent="0.25">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x14ac:dyDescent="0.25">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x14ac:dyDescent="0.25">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x14ac:dyDescent="0.25">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x14ac:dyDescent="0.25">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x14ac:dyDescent="0.25">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x14ac:dyDescent="0.25">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x14ac:dyDescent="0.25">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x14ac:dyDescent="0.25">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x14ac:dyDescent="0.25">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x14ac:dyDescent="0.25">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x14ac:dyDescent="0.25">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x14ac:dyDescent="0.25">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x14ac:dyDescent="0.25">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x14ac:dyDescent="0.25">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x14ac:dyDescent="0.25">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x14ac:dyDescent="0.25">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x14ac:dyDescent="0.25">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x14ac:dyDescent="0.25">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x14ac:dyDescent="0.25">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x14ac:dyDescent="0.25">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x14ac:dyDescent="0.25">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x14ac:dyDescent="0.25">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x14ac:dyDescent="0.25">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x14ac:dyDescent="0.25">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x14ac:dyDescent="0.25">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x14ac:dyDescent="0.25">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x14ac:dyDescent="0.25">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x14ac:dyDescent="0.25">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x14ac:dyDescent="0.25">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x14ac:dyDescent="0.25">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x14ac:dyDescent="0.25">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x14ac:dyDescent="0.25">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x14ac:dyDescent="0.25">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x14ac:dyDescent="0.25">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x14ac:dyDescent="0.25">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x14ac:dyDescent="0.25">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x14ac:dyDescent="0.25">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x14ac:dyDescent="0.25">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x14ac:dyDescent="0.25">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x14ac:dyDescent="0.25">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x14ac:dyDescent="0.25">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x14ac:dyDescent="0.25">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x14ac:dyDescent="0.25">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x14ac:dyDescent="0.25">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x14ac:dyDescent="0.25">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x14ac:dyDescent="0.25">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x14ac:dyDescent="0.25">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x14ac:dyDescent="0.25">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x14ac:dyDescent="0.25">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x14ac:dyDescent="0.25">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x14ac:dyDescent="0.25">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x14ac:dyDescent="0.25">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x14ac:dyDescent="0.25">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x14ac:dyDescent="0.25">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x14ac:dyDescent="0.25">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x14ac:dyDescent="0.25">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x14ac:dyDescent="0.25">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x14ac:dyDescent="0.25">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x14ac:dyDescent="0.25">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x14ac:dyDescent="0.25">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x14ac:dyDescent="0.25">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x14ac:dyDescent="0.25">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x14ac:dyDescent="0.25">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x14ac:dyDescent="0.25">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x14ac:dyDescent="0.25">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x14ac:dyDescent="0.25">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x14ac:dyDescent="0.25">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x14ac:dyDescent="0.25">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x14ac:dyDescent="0.25">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x14ac:dyDescent="0.25">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x14ac:dyDescent="0.25">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x14ac:dyDescent="0.25">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x14ac:dyDescent="0.25">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x14ac:dyDescent="0.25">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x14ac:dyDescent="0.25">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x14ac:dyDescent="0.25">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x14ac:dyDescent="0.25">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x14ac:dyDescent="0.25">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x14ac:dyDescent="0.25">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x14ac:dyDescent="0.25">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x14ac:dyDescent="0.25">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x14ac:dyDescent="0.25">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x14ac:dyDescent="0.25">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x14ac:dyDescent="0.25">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x14ac:dyDescent="0.25">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x14ac:dyDescent="0.25">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x14ac:dyDescent="0.25">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x14ac:dyDescent="0.25">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x14ac:dyDescent="0.25">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x14ac:dyDescent="0.25">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x14ac:dyDescent="0.25">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x14ac:dyDescent="0.25">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2014-08-07T20:55:21Z</dcterms:modified>
</cp:coreProperties>
</file>