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Reparos!$A$2:$J$751</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216" i="2"/>
  <c r="D216"/>
  <c r="C216"/>
  <c r="E215"/>
  <c r="D215"/>
  <c r="C215"/>
  <c r="E214"/>
  <c r="D214"/>
  <c r="C214"/>
  <c r="F214" s="1"/>
  <c r="K210"/>
  <c r="I210"/>
  <c r="G210"/>
  <c r="E210"/>
  <c r="C210"/>
  <c r="M209"/>
  <c r="E528" i="12"/>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C522"/>
  <c r="D522"/>
  <c r="C523"/>
  <c r="D523"/>
  <c r="C524"/>
  <c r="D524"/>
  <c r="C525"/>
  <c r="D525"/>
  <c r="C526"/>
  <c r="D526"/>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5" i="2" l="1"/>
  <c r="F217" s="1"/>
  <c r="F216"/>
  <c r="M210"/>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96" i="1" l="1"/>
  <c r="E525" i="12" s="1"/>
  <c r="B525"/>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4"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6"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B523" i="12" s="1"/>
  <c r="AF383" i="1"/>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E523" i="12" s="1"/>
  <c r="B454"/>
  <c r="B452"/>
  <c r="AG429" i="1"/>
  <c r="E29" i="12" s="1"/>
  <c r="B29"/>
  <c r="AG431" i="1"/>
  <c r="E508" i="12" s="1"/>
  <c r="B508"/>
  <c r="AG439" i="1"/>
  <c r="E60" i="12" s="1"/>
  <c r="B60"/>
  <c r="AG459" i="1"/>
  <c r="E526"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7"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8" l="1"/>
  <c r="E522" i="12" s="1"/>
  <c r="B522"/>
  <c r="E439"/>
  <c r="E524"/>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7"/>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<sst xmlns="http://schemas.openxmlformats.org/spreadsheetml/2006/main" count="62994" uniqueCount="20746">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</sst>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14" fontId="0" fillId="16"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1"/>
    </row>
    <row r="2" spans="1:36"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521" activePane="bottomRight" state="frozen"/>
      <selection pane="topRight" activeCell="B1" sqref="B1"/>
      <selection pane="bottomLeft" activeCell="A3" sqref="A3"/>
      <selection pane="bottomRight" activeCell="A527" sqref="A527"/>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v>41554</v>
      </c>
      <c r="H487" s="38" t="s">
        <v>15894</v>
      </c>
      <c r="I487" s="99" t="s">
        <v>20708</v>
      </c>
      <c r="J487" s="99" t="s">
        <v>20744</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c r="H500" s="396"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397"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98" t="s">
        <v>8484</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398" t="s">
        <v>8484</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5" t="s">
        <v>15894</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c r="H521" s="396" t="s">
        <v>8486</v>
      </c>
      <c r="I521" s="99" t="s">
        <v>20735</v>
      </c>
      <c r="J521" s="99" t="s">
        <v>4086</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c r="H522" s="396" t="s">
        <v>8486</v>
      </c>
      <c r="I522" s="99" t="s">
        <v>20741</v>
      </c>
      <c r="J522" s="99" t="s">
        <v>4086</v>
      </c>
      <c r="K522" s="16" t="s">
        <v>4086</v>
      </c>
    </row>
    <row r="523" spans="1:42" s="16" customFormat="1" ht="15.75" customHeight="1">
      <c r="A523" s="22">
        <v>3484</v>
      </c>
      <c r="B523" s="24" t="str">
        <f>VLOOKUP(A523,VODANET!C$5:D2600,2,0)</f>
        <v>SES-PASO-3484</v>
      </c>
      <c r="C523" s="24" t="str">
        <f>VLOOKUP(A523,VODANET!C$5:L2600,10,0)</f>
        <v>LIDER</v>
      </c>
      <c r="D523" s="11" t="str">
        <f>VLOOKUP(A523,VODANET!C$5:N2600,12,0)</f>
        <v>PADRE PARAÍSO</v>
      </c>
      <c r="E523" s="14">
        <f>VLOOKUP(A523,VODANET!C$5:AG2600,31,0)</f>
        <v>41474</v>
      </c>
      <c r="F523" s="14">
        <v>41551</v>
      </c>
      <c r="G523" s="14"/>
      <c r="H523" s="395" t="s">
        <v>15894</v>
      </c>
      <c r="I523" s="99" t="s">
        <v>15294</v>
      </c>
      <c r="J523" s="99" t="s">
        <v>4086</v>
      </c>
      <c r="K523" s="16" t="s">
        <v>4086</v>
      </c>
    </row>
    <row r="524" spans="1:42" s="16" customFormat="1" ht="15.75" customHeight="1">
      <c r="A524" s="22">
        <v>3688</v>
      </c>
      <c r="B524" s="24" t="str">
        <f>VLOOKUP(A524,VODANET!C$5:D2601,2,0)</f>
        <v>SES-TENI-3688</v>
      </c>
      <c r="C524" s="24" t="str">
        <f>VLOOKUP(A524,VODANET!C$5:L2601,10,0)</f>
        <v>LIDER</v>
      </c>
      <c r="D524" s="11" t="str">
        <f>VLOOKUP(A524,VODANET!C$5:N2601,12,0)</f>
        <v>TEÓFILO OTONI</v>
      </c>
      <c r="E524" s="14">
        <f>VLOOKUP(A524,VODANET!C$5:AG2601,31,0)</f>
        <v>41481</v>
      </c>
      <c r="F524" s="14">
        <v>41551</v>
      </c>
      <c r="G524" s="14"/>
      <c r="H524" s="395" t="s">
        <v>15894</v>
      </c>
      <c r="I524" s="99" t="s">
        <v>20742</v>
      </c>
      <c r="J524" s="99" t="s">
        <v>4086</v>
      </c>
      <c r="K524" s="16" t="s">
        <v>4086</v>
      </c>
    </row>
    <row r="525" spans="1:42" s="16" customFormat="1" ht="15.75" customHeight="1">
      <c r="A525" s="22">
        <v>6668</v>
      </c>
      <c r="B525" s="24" t="str">
        <f>VLOOKUP(A525,VODANET!C$5:D2602,2,0)</f>
        <v>SES-SEAS-6668</v>
      </c>
      <c r="C525" s="24" t="str">
        <f>VLOOKUP(A525,VODANET!C$5:L2602,10,0)</f>
        <v>LIDER</v>
      </c>
      <c r="D525" s="11" t="str">
        <f>VLOOKUP(A525,VODANET!C$5:N2602,12,0)</f>
        <v>SETE LAGOAS</v>
      </c>
      <c r="E525" s="14">
        <f>VLOOKUP(A525,VODANET!C$5:AG2602,31,0)</f>
        <v>41451</v>
      </c>
      <c r="F525" s="14">
        <v>41551</v>
      </c>
      <c r="G525" s="14"/>
      <c r="H525" s="396" t="s">
        <v>8486</v>
      </c>
      <c r="I525" s="99" t="s">
        <v>8959</v>
      </c>
      <c r="J525" s="99" t="s">
        <v>4086</v>
      </c>
      <c r="K525" s="16" t="s">
        <v>4086</v>
      </c>
    </row>
    <row r="526" spans="1:42" s="16" customFormat="1" ht="15.75" customHeight="1">
      <c r="A526" s="22">
        <v>3572</v>
      </c>
      <c r="B526" s="24" t="str">
        <f>VLOOKUP(A526,VODANET!C$5:D2603,2,0)</f>
        <v>SES-PEDA-3572</v>
      </c>
      <c r="C526" s="24" t="str">
        <f>VLOOKUP(A526,VODANET!C$5:L2603,10,0)</f>
        <v>LIDER</v>
      </c>
      <c r="D526" s="11" t="str">
        <f>VLOOKUP(A526,VODANET!C$5:N2603,12,0)</f>
        <v>PEDRA DOURADA</v>
      </c>
      <c r="E526" s="14">
        <f>VLOOKUP(A526,VODANET!C$5:AG2603,31,0)</f>
        <v>41481</v>
      </c>
      <c r="F526" s="14">
        <v>41551</v>
      </c>
      <c r="G526" s="14"/>
      <c r="H526" s="398" t="s">
        <v>8484</v>
      </c>
      <c r="I526" s="99" t="s">
        <v>20743</v>
      </c>
      <c r="J526" s="99" t="s">
        <v>4086</v>
      </c>
      <c r="K526" s="16" t="s">
        <v>4086</v>
      </c>
    </row>
    <row r="527" spans="1:42" s="16" customFormat="1" ht="15.75" customHeight="1">
      <c r="A527" s="22">
        <v>3187</v>
      </c>
      <c r="B527" s="24" t="str">
        <f>VLOOKUP(A527,VODANET!C$5:D2604,2,0)</f>
        <v>SES-ARNA-0938</v>
      </c>
      <c r="C527" s="24" t="str">
        <f>VLOOKUP(A527,VODANET!C$5:L2604,10,0)</f>
        <v>LIDER</v>
      </c>
      <c r="D527" s="11" t="str">
        <f>VLOOKUP(A527,VODANET!C$5:N2604,12,0)</f>
        <v>ARANTINA</v>
      </c>
      <c r="E527" s="14" t="e">
        <f>VLOOKUP(A527,VODANET!C$5:AG2604,31,0)</f>
        <v>#N/A</v>
      </c>
      <c r="F527" s="14">
        <v>41554</v>
      </c>
      <c r="G527" s="14"/>
      <c r="H527" s="38" t="s">
        <v>613</v>
      </c>
      <c r="I527" s="95" t="s">
        <v>20745</v>
      </c>
      <c r="J527" s="99" t="s">
        <v>4086</v>
      </c>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s="16" customFormat="1" ht="15.75" customHeight="1">
      <c r="A582" s="22"/>
      <c r="B582" s="24" t="e">
        <f>VLOOKUP(A582,VODANET!C$5:D2659,2,0)</f>
        <v>#N/A</v>
      </c>
      <c r="C582" s="24" t="e">
        <f>VLOOKUP(A582,VODANET!C$5:L2659,10,0)</f>
        <v>#N/A</v>
      </c>
      <c r="D582" s="11" t="e">
        <f>VLOOKUP(A582,VODANET!C$5:N2659,12,0)</f>
        <v>#N/A</v>
      </c>
      <c r="E582" s="14" t="e">
        <f>VLOOKUP(A582,VODANET!C$5:AG2659,31,0)</f>
        <v>#N/A</v>
      </c>
      <c r="F582" s="14"/>
      <c r="G582" s="14"/>
      <c r="H582" s="38"/>
      <c r="I582" s="99"/>
      <c r="J582" s="99" t="s">
        <v>4086</v>
      </c>
      <c r="K582" s="16" t="s">
        <v>4086</v>
      </c>
    </row>
    <row r="583" spans="1:11" s="16" customFormat="1" ht="15.75" customHeight="1">
      <c r="A583" s="22"/>
      <c r="B583" s="24" t="e">
        <f>VLOOKUP(A583,VODANET!C$5:D2660,2,0)</f>
        <v>#N/A</v>
      </c>
      <c r="C583" s="24" t="e">
        <f>VLOOKUP(A583,VODANET!C$5:L2660,10,0)</f>
        <v>#N/A</v>
      </c>
      <c r="D583" s="11" t="e">
        <f>VLOOKUP(A583,VODANET!C$5:N2660,12,0)</f>
        <v>#N/A</v>
      </c>
      <c r="E583" s="14" t="e">
        <f>VLOOKUP(A583,VODANET!C$5:AG2660,31,0)</f>
        <v>#N/A</v>
      </c>
      <c r="F583" s="14"/>
      <c r="G583" s="14"/>
      <c r="H583" s="38"/>
      <c r="I583" s="99"/>
      <c r="J583" s="99" t="s">
        <v>4086</v>
      </c>
      <c r="K583" s="16" t="s">
        <v>4086</v>
      </c>
    </row>
    <row r="584" spans="1:11" s="16" customFormat="1" ht="15.75" customHeight="1">
      <c r="A584" s="22"/>
      <c r="B584" s="24" t="e">
        <f>VLOOKUP(A584,VODANET!C$5:D2661,2,0)</f>
        <v>#N/A</v>
      </c>
      <c r="C584" s="24" t="e">
        <f>VLOOKUP(A584,VODANET!C$5:L2661,10,0)</f>
        <v>#N/A</v>
      </c>
      <c r="D584" s="11" t="e">
        <f>VLOOKUP(A584,VODANET!C$5:N2661,12,0)</f>
        <v>#N/A</v>
      </c>
      <c r="E584" s="14" t="e">
        <f>VLOOKUP(A584,VODANET!C$5:AG2661,31,0)</f>
        <v>#N/A</v>
      </c>
      <c r="F584" s="14"/>
      <c r="G584" s="14"/>
      <c r="H584" s="38"/>
      <c r="I584" s="99"/>
      <c r="J584" s="99" t="s">
        <v>4086</v>
      </c>
      <c r="K584" s="16" t="s">
        <v>4086</v>
      </c>
    </row>
    <row r="585" spans="1:11" s="16" customFormat="1" ht="15.75" customHeight="1">
      <c r="A585" s="22"/>
      <c r="B585" s="24" t="e">
        <f>VLOOKUP(A585,VODANET!C$5:D2662,2,0)</f>
        <v>#N/A</v>
      </c>
      <c r="C585" s="24" t="e">
        <f>VLOOKUP(A585,VODANET!C$5:L2662,10,0)</f>
        <v>#N/A</v>
      </c>
      <c r="D585" s="11" t="e">
        <f>VLOOKUP(A585,VODANET!C$5:N2662,12,0)</f>
        <v>#N/A</v>
      </c>
      <c r="E585" s="14" t="e">
        <f>VLOOKUP(A585,VODANET!C$5:AG2662,31,0)</f>
        <v>#N/A</v>
      </c>
      <c r="F585" s="14"/>
      <c r="G585" s="14"/>
      <c r="H585" s="38"/>
      <c r="I585" s="99"/>
      <c r="J585" s="99" t="s">
        <v>4086</v>
      </c>
      <c r="K585" s="16" t="s">
        <v>4086</v>
      </c>
    </row>
    <row r="586" spans="1:11" s="16" customFormat="1" ht="15.75" customHeight="1">
      <c r="A586" s="22"/>
      <c r="B586" s="24" t="e">
        <f>VLOOKUP(A586,VODANET!C$5:D2663,2,0)</f>
        <v>#N/A</v>
      </c>
      <c r="C586" s="24" t="e">
        <f>VLOOKUP(A586,VODANET!C$5:L2663,10,0)</f>
        <v>#N/A</v>
      </c>
      <c r="D586" s="11" t="e">
        <f>VLOOKUP(A586,VODANET!C$5:N2663,12,0)</f>
        <v>#N/A</v>
      </c>
      <c r="E586" s="14" t="e">
        <f>VLOOKUP(A586,VODANET!C$5:AG2663,31,0)</f>
        <v>#N/A</v>
      </c>
      <c r="F586" s="14"/>
      <c r="G586" s="14"/>
      <c r="H586" s="38"/>
      <c r="I586" s="99"/>
      <c r="J586" s="99" t="s">
        <v>4086</v>
      </c>
      <c r="K586" s="16" t="s">
        <v>4086</v>
      </c>
    </row>
    <row r="587" spans="1:11" s="16" customFormat="1" ht="15.75" customHeight="1">
      <c r="A587" s="22"/>
      <c r="B587" s="24" t="e">
        <f>VLOOKUP(A587,VODANET!C$5:D2664,2,0)</f>
        <v>#N/A</v>
      </c>
      <c r="C587" s="24" t="e">
        <f>VLOOKUP(A587,VODANET!C$5:L2664,10,0)</f>
        <v>#N/A</v>
      </c>
      <c r="D587" s="11" t="e">
        <f>VLOOKUP(A587,VODANET!C$5:N2664,12,0)</f>
        <v>#N/A</v>
      </c>
      <c r="E587" s="14" t="e">
        <f>VLOOKUP(A587,VODANET!C$5:AG2664,31,0)</f>
        <v>#N/A</v>
      </c>
      <c r="F587" s="14"/>
      <c r="G587" s="14"/>
      <c r="H587" s="38"/>
      <c r="I587" s="99"/>
      <c r="J587" s="99" t="s">
        <v>4086</v>
      </c>
      <c r="K587" s="16" t="s">
        <v>4086</v>
      </c>
    </row>
    <row r="588" spans="1:11" s="16" customFormat="1" ht="15.75" customHeight="1">
      <c r="A588" s="22"/>
      <c r="B588" s="24" t="e">
        <f>VLOOKUP(A588,VODANET!C$5:D2665,2,0)</f>
        <v>#N/A</v>
      </c>
      <c r="C588" s="24" t="e">
        <f>VLOOKUP(A588,VODANET!C$5:L2665,10,0)</f>
        <v>#N/A</v>
      </c>
      <c r="D588" s="11" t="e">
        <f>VLOOKUP(A588,VODANET!C$5:N2665,12,0)</f>
        <v>#N/A</v>
      </c>
      <c r="E588" s="14" t="e">
        <f>VLOOKUP(A588,VODANET!C$5:AG2665,31,0)</f>
        <v>#N/A</v>
      </c>
      <c r="F588" s="14"/>
      <c r="G588" s="14"/>
      <c r="H588" s="38"/>
      <c r="I588" s="99"/>
      <c r="J588" s="99" t="s">
        <v>4086</v>
      </c>
      <c r="K588" s="16" t="s">
        <v>4086</v>
      </c>
    </row>
    <row r="589" spans="1:11" s="16" customFormat="1" ht="15.75" customHeight="1">
      <c r="A589" s="22"/>
      <c r="B589" s="24" t="e">
        <f>VLOOKUP(A589,VODANET!C$5:D2666,2,0)</f>
        <v>#N/A</v>
      </c>
      <c r="C589" s="24" t="e">
        <f>VLOOKUP(A589,VODANET!C$5:L2666,10,0)</f>
        <v>#N/A</v>
      </c>
      <c r="D589" s="11" t="e">
        <f>VLOOKUP(A589,VODANET!C$5:N2666,12,0)</f>
        <v>#N/A</v>
      </c>
      <c r="E589" s="14" t="e">
        <f>VLOOKUP(A589,VODANET!C$5:AG2666,31,0)</f>
        <v>#N/A</v>
      </c>
      <c r="F589" s="14"/>
      <c r="G589" s="14"/>
      <c r="H589" s="38"/>
      <c r="I589" s="99"/>
      <c r="J589" s="99" t="s">
        <v>4086</v>
      </c>
      <c r="K589" s="16" t="s">
        <v>4086</v>
      </c>
    </row>
    <row r="590" spans="1:11" s="16" customFormat="1" ht="15.75" customHeight="1">
      <c r="A590" s="22"/>
      <c r="B590" s="24" t="e">
        <f>VLOOKUP(A590,VODANET!C$5:D2667,2,0)</f>
        <v>#N/A</v>
      </c>
      <c r="C590" s="24" t="e">
        <f>VLOOKUP(A590,VODANET!C$5:L2667,10,0)</f>
        <v>#N/A</v>
      </c>
      <c r="D590" s="11" t="e">
        <f>VLOOKUP(A590,VODANET!C$5:N2667,12,0)</f>
        <v>#N/A</v>
      </c>
      <c r="E590" s="14" t="e">
        <f>VLOOKUP(A590,VODANET!C$5:AG2667,31,0)</f>
        <v>#N/A</v>
      </c>
      <c r="F590" s="14"/>
      <c r="G590" s="14"/>
      <c r="H590" s="38"/>
      <c r="I590" s="99"/>
      <c r="J590" s="99" t="s">
        <v>4086</v>
      </c>
      <c r="K590" s="16" t="s">
        <v>4086</v>
      </c>
    </row>
    <row r="591" spans="1:11" s="16" customFormat="1" ht="15.75" customHeight="1">
      <c r="A591" s="22"/>
      <c r="B591" s="24" t="e">
        <f>VLOOKUP(A591,VODANET!C$5:D2668,2,0)</f>
        <v>#N/A</v>
      </c>
      <c r="C591" s="24" t="e">
        <f>VLOOKUP(A591,VODANET!C$5:L2668,10,0)</f>
        <v>#N/A</v>
      </c>
      <c r="D591" s="11" t="e">
        <f>VLOOKUP(A591,VODANET!C$5:N2668,12,0)</f>
        <v>#N/A</v>
      </c>
      <c r="E591" s="14" t="e">
        <f>VLOOKUP(A591,VODANET!C$5:AG2668,31,0)</f>
        <v>#N/A</v>
      </c>
      <c r="F591" s="14"/>
      <c r="G591" s="14"/>
      <c r="H591" s="38"/>
      <c r="I591" s="99"/>
      <c r="J591" s="99" t="s">
        <v>4086</v>
      </c>
      <c r="K591" s="16" t="s">
        <v>4086</v>
      </c>
    </row>
    <row r="592" spans="1:11" s="16" customFormat="1" ht="15.75" customHeight="1">
      <c r="A592" s="22"/>
      <c r="B592" s="24" t="e">
        <f>VLOOKUP(A592,VODANET!C$5:D2669,2,0)</f>
        <v>#N/A</v>
      </c>
      <c r="C592" s="24" t="e">
        <f>VLOOKUP(A592,VODANET!C$5:L2669,10,0)</f>
        <v>#N/A</v>
      </c>
      <c r="D592" s="11" t="e">
        <f>VLOOKUP(A592,VODANET!C$5:N2669,12,0)</f>
        <v>#N/A</v>
      </c>
      <c r="E592" s="14" t="e">
        <f>VLOOKUP(A592,VODANET!C$5:AG2669,31,0)</f>
        <v>#N/A</v>
      </c>
      <c r="F592" s="14"/>
      <c r="G592" s="14"/>
      <c r="H592" s="38"/>
      <c r="I592" s="99"/>
      <c r="J592" s="99" t="s">
        <v>4086</v>
      </c>
      <c r="K592" s="16" t="s">
        <v>4086</v>
      </c>
    </row>
    <row r="593" spans="1:11" s="16" customFormat="1" ht="15.75" customHeight="1">
      <c r="A593" s="22"/>
      <c r="B593" s="24" t="e">
        <f>VLOOKUP(A593,VODANET!C$5:D2670,2,0)</f>
        <v>#N/A</v>
      </c>
      <c r="C593" s="24" t="e">
        <f>VLOOKUP(A593,VODANET!C$5:L2670,10,0)</f>
        <v>#N/A</v>
      </c>
      <c r="D593" s="11" t="e">
        <f>VLOOKUP(A593,VODANET!C$5:N2670,12,0)</f>
        <v>#N/A</v>
      </c>
      <c r="E593" s="14" t="e">
        <f>VLOOKUP(A593,VODANET!C$5:AG2670,31,0)</f>
        <v>#N/A</v>
      </c>
      <c r="F593" s="14"/>
      <c r="G593" s="14"/>
      <c r="H593" s="38"/>
      <c r="I593" s="99"/>
      <c r="J593" s="99" t="s">
        <v>4086</v>
      </c>
      <c r="K593" s="16" t="s">
        <v>4086</v>
      </c>
    </row>
    <row r="594" spans="1:11" s="16" customFormat="1" ht="15.75" customHeight="1">
      <c r="A594" s="22"/>
      <c r="B594" s="24" t="e">
        <f>VLOOKUP(A594,VODANET!C$5:D2671,2,0)</f>
        <v>#N/A</v>
      </c>
      <c r="C594" s="24" t="e">
        <f>VLOOKUP(A594,VODANET!C$5:L2671,10,0)</f>
        <v>#N/A</v>
      </c>
      <c r="D594" s="11" t="e">
        <f>VLOOKUP(A594,VODANET!C$5:N2671,12,0)</f>
        <v>#N/A</v>
      </c>
      <c r="E594" s="14" t="e">
        <f>VLOOKUP(A594,VODANET!C$5:AG2671,31,0)</f>
        <v>#N/A</v>
      </c>
      <c r="F594" s="14"/>
      <c r="G594" s="14"/>
      <c r="H594" s="38"/>
      <c r="I594" s="99"/>
      <c r="J594" s="99" t="s">
        <v>4086</v>
      </c>
      <c r="K594" s="16" t="s">
        <v>4086</v>
      </c>
    </row>
    <row r="595" spans="1:11" s="16" customFormat="1" ht="15.75" customHeight="1">
      <c r="A595" s="22"/>
      <c r="B595" s="24" t="e">
        <f>VLOOKUP(A595,VODANET!C$5:D2672,2,0)</f>
        <v>#N/A</v>
      </c>
      <c r="C595" s="24" t="e">
        <f>VLOOKUP(A595,VODANET!C$5:L2672,10,0)</f>
        <v>#N/A</v>
      </c>
      <c r="D595" s="11" t="e">
        <f>VLOOKUP(A595,VODANET!C$5:N2672,12,0)</f>
        <v>#N/A</v>
      </c>
      <c r="E595" s="14" t="e">
        <f>VLOOKUP(A595,VODANET!C$5:AG2672,31,0)</f>
        <v>#N/A</v>
      </c>
      <c r="F595" s="14"/>
      <c r="G595" s="14"/>
      <c r="H595" s="38"/>
      <c r="I595" s="99"/>
      <c r="J595" s="99" t="s">
        <v>4086</v>
      </c>
      <c r="K595" s="16" t="s">
        <v>4086</v>
      </c>
    </row>
    <row r="596" spans="1:11" s="16" customFormat="1" ht="15.75" customHeight="1">
      <c r="A596" s="22"/>
      <c r="B596" s="24" t="e">
        <f>VLOOKUP(A596,VODANET!C$5:D2673,2,0)</f>
        <v>#N/A</v>
      </c>
      <c r="C596" s="24" t="e">
        <f>VLOOKUP(A596,VODANET!C$5:L2673,10,0)</f>
        <v>#N/A</v>
      </c>
      <c r="D596" s="11" t="e">
        <f>VLOOKUP(A596,VODANET!C$5:N2673,12,0)</f>
        <v>#N/A</v>
      </c>
      <c r="E596" s="14" t="e">
        <f>VLOOKUP(A596,VODANET!C$5:AG2673,31,0)</f>
        <v>#N/A</v>
      </c>
      <c r="F596" s="14"/>
      <c r="G596" s="14"/>
      <c r="H596" s="38"/>
      <c r="I596" s="99"/>
      <c r="J596" s="99" t="s">
        <v>4086</v>
      </c>
      <c r="K596" s="16" t="s">
        <v>4086</v>
      </c>
    </row>
    <row r="597" spans="1:11" s="16" customFormat="1" ht="15.75" customHeight="1">
      <c r="A597" s="22"/>
      <c r="B597" s="24" t="e">
        <f>VLOOKUP(A597,VODANET!C$5:D2674,2,0)</f>
        <v>#N/A</v>
      </c>
      <c r="C597" s="24" t="e">
        <f>VLOOKUP(A597,VODANET!C$5:L2674,10,0)</f>
        <v>#N/A</v>
      </c>
      <c r="D597" s="11" t="e">
        <f>VLOOKUP(A597,VODANET!C$5:N2674,12,0)</f>
        <v>#N/A</v>
      </c>
      <c r="E597" s="14" t="e">
        <f>VLOOKUP(A597,VODANET!C$5:AG2674,31,0)</f>
        <v>#N/A</v>
      </c>
      <c r="F597" s="14"/>
      <c r="G597" s="14"/>
      <c r="H597" s="38"/>
      <c r="I597" s="99"/>
      <c r="J597" s="99" t="s">
        <v>4086</v>
      </c>
      <c r="K597" s="16" t="s">
        <v>4086</v>
      </c>
    </row>
    <row r="598" spans="1:11" s="16" customFormat="1" ht="15.75" customHeight="1">
      <c r="A598" s="22"/>
      <c r="B598" s="24" t="e">
        <f>VLOOKUP(A598,VODANET!C$5:D2675,2,0)</f>
        <v>#N/A</v>
      </c>
      <c r="C598" s="24" t="e">
        <f>VLOOKUP(A598,VODANET!C$5:L2675,10,0)</f>
        <v>#N/A</v>
      </c>
      <c r="D598" s="11" t="e">
        <f>VLOOKUP(A598,VODANET!C$5:N2675,12,0)</f>
        <v>#N/A</v>
      </c>
      <c r="E598" s="14" t="e">
        <f>VLOOKUP(A598,VODANET!C$5:AG2675,31,0)</f>
        <v>#N/A</v>
      </c>
      <c r="F598" s="14"/>
      <c r="G598" s="14"/>
      <c r="H598" s="38"/>
      <c r="I598" s="99"/>
      <c r="J598" s="99" t="s">
        <v>4086</v>
      </c>
      <c r="K598" s="16" t="s">
        <v>4086</v>
      </c>
    </row>
    <row r="599" spans="1:11" s="16" customFormat="1" ht="15.75" customHeight="1">
      <c r="A599" s="22"/>
      <c r="B599" s="24" t="e">
        <f>VLOOKUP(A599,VODANET!C$5:D2676,2,0)</f>
        <v>#N/A</v>
      </c>
      <c r="C599" s="24" t="e">
        <f>VLOOKUP(A599,VODANET!C$5:L2676,10,0)</f>
        <v>#N/A</v>
      </c>
      <c r="D599" s="11" t="e">
        <f>VLOOKUP(A599,VODANET!C$5:N2676,12,0)</f>
        <v>#N/A</v>
      </c>
      <c r="E599" s="14" t="e">
        <f>VLOOKUP(A599,VODANET!C$5:AG2676,31,0)</f>
        <v>#N/A</v>
      </c>
      <c r="F599" s="14"/>
      <c r="G599" s="14"/>
      <c r="H599" s="38"/>
      <c r="I599" s="99"/>
      <c r="J599" s="99" t="s">
        <v>4086</v>
      </c>
      <c r="K599" s="16" t="s">
        <v>4086</v>
      </c>
    </row>
    <row r="600" spans="1:11" s="16" customFormat="1" ht="15.75" customHeight="1">
      <c r="A600" s="22"/>
      <c r="B600" s="24" t="e">
        <f>VLOOKUP(A600,VODANET!C$5:D2677,2,0)</f>
        <v>#N/A</v>
      </c>
      <c r="C600" s="24" t="e">
        <f>VLOOKUP(A600,VODANET!C$5:L2677,10,0)</f>
        <v>#N/A</v>
      </c>
      <c r="D600" s="11" t="e">
        <f>VLOOKUP(A600,VODANET!C$5:N2677,12,0)</f>
        <v>#N/A</v>
      </c>
      <c r="E600" s="14" t="e">
        <f>VLOOKUP(A600,VODANET!C$5:AG2677,31,0)</f>
        <v>#N/A</v>
      </c>
      <c r="F600" s="14"/>
      <c r="G600" s="14"/>
      <c r="H600" s="38"/>
      <c r="I600" s="99"/>
      <c r="J600" s="99" t="s">
        <v>4086</v>
      </c>
      <c r="K600" s="16" t="s">
        <v>4086</v>
      </c>
    </row>
    <row r="601" spans="1:11" s="16" customFormat="1" ht="15.75" customHeight="1">
      <c r="A601" s="22"/>
      <c r="B601" s="24" t="e">
        <f>VLOOKUP(A601,VODANET!C$5:D2678,2,0)</f>
        <v>#N/A</v>
      </c>
      <c r="C601" s="24" t="e">
        <f>VLOOKUP(A601,VODANET!C$5:L2678,10,0)</f>
        <v>#N/A</v>
      </c>
      <c r="D601" s="11" t="e">
        <f>VLOOKUP(A601,VODANET!C$5:N2678,12,0)</f>
        <v>#N/A</v>
      </c>
      <c r="E601" s="14" t="e">
        <f>VLOOKUP(A601,VODANET!C$5:AG2678,31,0)</f>
        <v>#N/A</v>
      </c>
      <c r="F601" s="14"/>
      <c r="G601" s="14"/>
      <c r="H601" s="38"/>
      <c r="I601" s="99"/>
      <c r="J601" s="99" t="s">
        <v>4086</v>
      </c>
      <c r="K601" s="16" t="s">
        <v>4086</v>
      </c>
    </row>
    <row r="602" spans="1:11" s="16" customFormat="1" ht="15.75" customHeight="1">
      <c r="A602" s="22"/>
      <c r="B602" s="24" t="e">
        <f>VLOOKUP(A602,VODANET!C$5:D2679,2,0)</f>
        <v>#N/A</v>
      </c>
      <c r="C602" s="24" t="e">
        <f>VLOOKUP(A602,VODANET!C$5:L2679,10,0)</f>
        <v>#N/A</v>
      </c>
      <c r="D602" s="11" t="e">
        <f>VLOOKUP(A602,VODANET!C$5:N2679,12,0)</f>
        <v>#N/A</v>
      </c>
      <c r="E602" s="14" t="e">
        <f>VLOOKUP(A602,VODANET!C$5:AG2679,31,0)</f>
        <v>#N/A</v>
      </c>
      <c r="F602" s="14"/>
      <c r="G602" s="14"/>
      <c r="H602" s="38"/>
      <c r="I602" s="99"/>
      <c r="J602" s="99" t="s">
        <v>4086</v>
      </c>
      <c r="K602" s="16" t="s">
        <v>4086</v>
      </c>
    </row>
    <row r="603" spans="1:11" s="16" customFormat="1" ht="15.75" customHeight="1">
      <c r="A603" s="22"/>
      <c r="B603" s="24" t="e">
        <f>VLOOKUP(A603,VODANET!C$5:D2680,2,0)</f>
        <v>#N/A</v>
      </c>
      <c r="C603" s="24" t="e">
        <f>VLOOKUP(A603,VODANET!C$5:L2680,10,0)</f>
        <v>#N/A</v>
      </c>
      <c r="D603" s="11" t="e">
        <f>VLOOKUP(A603,VODANET!C$5:N2680,12,0)</f>
        <v>#N/A</v>
      </c>
      <c r="E603" s="14" t="e">
        <f>VLOOKUP(A603,VODANET!C$5:AG2680,31,0)</f>
        <v>#N/A</v>
      </c>
      <c r="F603" s="14"/>
      <c r="G603" s="14"/>
      <c r="H603" s="38"/>
      <c r="I603" s="99"/>
      <c r="J603" s="99" t="s">
        <v>4086</v>
      </c>
      <c r="K603" s="16" t="s">
        <v>4086</v>
      </c>
    </row>
    <row r="604" spans="1:11" s="16" customFormat="1" ht="15.75" customHeight="1">
      <c r="A604" s="22"/>
      <c r="B604" s="24" t="e">
        <f>VLOOKUP(A604,VODANET!C$5:D2681,2,0)</f>
        <v>#N/A</v>
      </c>
      <c r="C604" s="24" t="e">
        <f>VLOOKUP(A604,VODANET!C$5:L2681,10,0)</f>
        <v>#N/A</v>
      </c>
      <c r="D604" s="11" t="e">
        <f>VLOOKUP(A604,VODANET!C$5:N2681,12,0)</f>
        <v>#N/A</v>
      </c>
      <c r="E604" s="14" t="e">
        <f>VLOOKUP(A604,VODANET!C$5:AG2681,31,0)</f>
        <v>#N/A</v>
      </c>
      <c r="F604" s="14"/>
      <c r="G604" s="14"/>
      <c r="H604" s="38"/>
      <c r="I604" s="99"/>
      <c r="J604" s="99" t="s">
        <v>4086</v>
      </c>
      <c r="K604" s="16" t="s">
        <v>4086</v>
      </c>
    </row>
    <row r="605" spans="1:11" s="16" customFormat="1" ht="15.75" customHeight="1">
      <c r="A605" s="22"/>
      <c r="B605" s="24" t="e">
        <f>VLOOKUP(A605,VODANET!C$5:D2682,2,0)</f>
        <v>#N/A</v>
      </c>
      <c r="C605" s="24" t="e">
        <f>VLOOKUP(A605,VODANET!C$5:L2682,10,0)</f>
        <v>#N/A</v>
      </c>
      <c r="D605" s="11" t="e">
        <f>VLOOKUP(A605,VODANET!C$5:N2682,12,0)</f>
        <v>#N/A</v>
      </c>
      <c r="E605" s="14" t="e">
        <f>VLOOKUP(A605,VODANET!C$5:AG2682,31,0)</f>
        <v>#N/A</v>
      </c>
      <c r="F605" s="14"/>
      <c r="G605" s="14"/>
      <c r="H605" s="38"/>
      <c r="I605" s="99"/>
      <c r="J605" s="99" t="s">
        <v>4086</v>
      </c>
      <c r="K605" s="16" t="s">
        <v>4086</v>
      </c>
    </row>
    <row r="606" spans="1:11" s="16" customFormat="1" ht="15.75" customHeight="1">
      <c r="A606" s="22"/>
      <c r="B606" s="24" t="e">
        <f>VLOOKUP(A606,VODANET!C$5:D2683,2,0)</f>
        <v>#N/A</v>
      </c>
      <c r="C606" s="24" t="e">
        <f>VLOOKUP(A606,VODANET!C$5:L2683,10,0)</f>
        <v>#N/A</v>
      </c>
      <c r="D606" s="11" t="e">
        <f>VLOOKUP(A606,VODANET!C$5:N2683,12,0)</f>
        <v>#N/A</v>
      </c>
      <c r="E606" s="14" t="e">
        <f>VLOOKUP(A606,VODANET!C$5:AG2683,31,0)</f>
        <v>#N/A</v>
      </c>
      <c r="F606" s="14"/>
      <c r="G606" s="14"/>
      <c r="H606" s="38"/>
      <c r="I606" s="99"/>
      <c r="J606" s="99" t="s">
        <v>4086</v>
      </c>
      <c r="K606" s="16" t="s">
        <v>4086</v>
      </c>
    </row>
    <row r="607" spans="1:11" s="16" customFormat="1" ht="15.75" customHeight="1">
      <c r="A607" s="22"/>
      <c r="B607" s="24" t="e">
        <f>VLOOKUP(A607,VODANET!C$5:D2684,2,0)</f>
        <v>#N/A</v>
      </c>
      <c r="C607" s="24" t="e">
        <f>VLOOKUP(A607,VODANET!C$5:L2684,10,0)</f>
        <v>#N/A</v>
      </c>
      <c r="D607" s="11" t="e">
        <f>VLOOKUP(A607,VODANET!C$5:N2684,12,0)</f>
        <v>#N/A</v>
      </c>
      <c r="E607" s="14" t="e">
        <f>VLOOKUP(A607,VODANET!C$5:AG2684,31,0)</f>
        <v>#N/A</v>
      </c>
      <c r="F607" s="14"/>
      <c r="G607" s="14"/>
      <c r="H607" s="38"/>
      <c r="I607" s="99"/>
      <c r="J607" s="99" t="s">
        <v>4086</v>
      </c>
      <c r="K607" s="16" t="s">
        <v>4086</v>
      </c>
    </row>
    <row r="608" spans="1:11" s="16" customFormat="1" ht="15.75" customHeight="1">
      <c r="A608" s="22"/>
      <c r="B608" s="24" t="e">
        <f>VLOOKUP(A608,VODANET!C$5:D2685,2,0)</f>
        <v>#N/A</v>
      </c>
      <c r="C608" s="24" t="e">
        <f>VLOOKUP(A608,VODANET!C$5:L2685,10,0)</f>
        <v>#N/A</v>
      </c>
      <c r="D608" s="11" t="e">
        <f>VLOOKUP(A608,VODANET!C$5:N2685,12,0)</f>
        <v>#N/A</v>
      </c>
      <c r="E608" s="14" t="e">
        <f>VLOOKUP(A608,VODANET!C$5:AG2685,31,0)</f>
        <v>#N/A</v>
      </c>
      <c r="F608" s="14"/>
      <c r="G608" s="14"/>
      <c r="H608" s="38"/>
      <c r="I608" s="99"/>
      <c r="J608" s="99" t="s">
        <v>4086</v>
      </c>
      <c r="K608" s="16" t="s">
        <v>4086</v>
      </c>
    </row>
    <row r="609" spans="1:11" s="16" customFormat="1" ht="15.75" customHeight="1">
      <c r="A609" s="22"/>
      <c r="B609" s="24" t="e">
        <f>VLOOKUP(A609,VODANET!C$5:D2686,2,0)</f>
        <v>#N/A</v>
      </c>
      <c r="C609" s="24" t="e">
        <f>VLOOKUP(A609,VODANET!C$5:L2686,10,0)</f>
        <v>#N/A</v>
      </c>
      <c r="D609" s="11" t="e">
        <f>VLOOKUP(A609,VODANET!C$5:N2686,12,0)</f>
        <v>#N/A</v>
      </c>
      <c r="E609" s="14" t="e">
        <f>VLOOKUP(A609,VODANET!C$5:AG2686,31,0)</f>
        <v>#N/A</v>
      </c>
      <c r="F609" s="14"/>
      <c r="G609" s="14"/>
      <c r="H609" s="38"/>
      <c r="I609" s="99"/>
      <c r="J609" s="99" t="s">
        <v>4086</v>
      </c>
      <c r="K609" s="16" t="s">
        <v>4086</v>
      </c>
    </row>
    <row r="610" spans="1:11" s="16" customFormat="1" ht="15.75" customHeight="1">
      <c r="A610" s="22"/>
      <c r="B610" s="24" t="e">
        <f>VLOOKUP(A610,VODANET!C$5:D2687,2,0)</f>
        <v>#N/A</v>
      </c>
      <c r="C610" s="24" t="e">
        <f>VLOOKUP(A610,VODANET!C$5:L2687,10,0)</f>
        <v>#N/A</v>
      </c>
      <c r="D610" s="11" t="e">
        <f>VLOOKUP(A610,VODANET!C$5:N2687,12,0)</f>
        <v>#N/A</v>
      </c>
      <c r="E610" s="14" t="e">
        <f>VLOOKUP(A610,VODANET!C$5:AG2687,31,0)</f>
        <v>#N/A</v>
      </c>
      <c r="F610" s="14"/>
      <c r="G610" s="14"/>
      <c r="H610" s="38"/>
      <c r="I610" s="99"/>
      <c r="J610" s="99" t="s">
        <v>4086</v>
      </c>
      <c r="K610" s="16" t="s">
        <v>4086</v>
      </c>
    </row>
    <row r="611" spans="1:11" s="16" customFormat="1" ht="15.75" customHeight="1">
      <c r="A611" s="22"/>
      <c r="B611" s="24" t="e">
        <f>VLOOKUP(A611,VODANET!C$5:D2688,2,0)</f>
        <v>#N/A</v>
      </c>
      <c r="C611" s="24" t="e">
        <f>VLOOKUP(A611,VODANET!C$5:L2688,10,0)</f>
        <v>#N/A</v>
      </c>
      <c r="D611" s="11" t="e">
        <f>VLOOKUP(A611,VODANET!C$5:N2688,12,0)</f>
        <v>#N/A</v>
      </c>
      <c r="E611" s="14" t="e">
        <f>VLOOKUP(A611,VODANET!C$5:AG2688,31,0)</f>
        <v>#N/A</v>
      </c>
      <c r="F611" s="14"/>
      <c r="G611" s="14"/>
      <c r="H611" s="38"/>
      <c r="I611" s="99"/>
      <c r="J611" s="99" t="s">
        <v>4086</v>
      </c>
      <c r="K611" s="16" t="s">
        <v>4086</v>
      </c>
    </row>
    <row r="612" spans="1:11" s="16" customFormat="1" ht="15.75" customHeight="1">
      <c r="A612" s="22"/>
      <c r="B612" s="24" t="e">
        <f>VLOOKUP(A612,VODANET!C$5:D2689,2,0)</f>
        <v>#N/A</v>
      </c>
      <c r="C612" s="24" t="e">
        <f>VLOOKUP(A612,VODANET!C$5:L2689,10,0)</f>
        <v>#N/A</v>
      </c>
      <c r="D612" s="11" t="e">
        <f>VLOOKUP(A612,VODANET!C$5:N2689,12,0)</f>
        <v>#N/A</v>
      </c>
      <c r="E612" s="14" t="e">
        <f>VLOOKUP(A612,VODANET!C$5:AG2689,31,0)</f>
        <v>#N/A</v>
      </c>
      <c r="F612" s="14"/>
      <c r="G612" s="14"/>
      <c r="H612" s="38"/>
      <c r="I612" s="99"/>
      <c r="J612" s="99" t="s">
        <v>4086</v>
      </c>
      <c r="K612" s="16" t="s">
        <v>4086</v>
      </c>
    </row>
    <row r="613" spans="1:11" s="16" customFormat="1" ht="15.75" customHeight="1">
      <c r="A613" s="22"/>
      <c r="B613" s="24" t="e">
        <f>VLOOKUP(A613,VODANET!C$5:D2690,2,0)</f>
        <v>#N/A</v>
      </c>
      <c r="C613" s="24" t="e">
        <f>VLOOKUP(A613,VODANET!C$5:L2690,10,0)</f>
        <v>#N/A</v>
      </c>
      <c r="D613" s="11" t="e">
        <f>VLOOKUP(A613,VODANET!C$5:N2690,12,0)</f>
        <v>#N/A</v>
      </c>
      <c r="E613" s="14" t="e">
        <f>VLOOKUP(A613,VODANET!C$5:AG2690,31,0)</f>
        <v>#N/A</v>
      </c>
      <c r="F613" s="14"/>
      <c r="G613" s="14"/>
      <c r="H613" s="38"/>
      <c r="I613" s="99"/>
      <c r="J613" s="99" t="s">
        <v>4086</v>
      </c>
      <c r="K613" s="16" t="s">
        <v>4086</v>
      </c>
    </row>
    <row r="614" spans="1:11" s="16" customFormat="1" ht="15.75" customHeight="1">
      <c r="A614" s="22"/>
      <c r="B614" s="24" t="e">
        <f>VLOOKUP(A614,VODANET!C$5:D2691,2,0)</f>
        <v>#N/A</v>
      </c>
      <c r="C614" s="24" t="e">
        <f>VLOOKUP(A614,VODANET!C$5:L2691,10,0)</f>
        <v>#N/A</v>
      </c>
      <c r="D614" s="11" t="e">
        <f>VLOOKUP(A614,VODANET!C$5:N2691,12,0)</f>
        <v>#N/A</v>
      </c>
      <c r="E614" s="14" t="e">
        <f>VLOOKUP(A614,VODANET!C$5:AG2691,31,0)</f>
        <v>#N/A</v>
      </c>
      <c r="F614" s="14"/>
      <c r="G614" s="14"/>
      <c r="H614" s="38"/>
      <c r="I614" s="99"/>
      <c r="J614" s="99" t="s">
        <v>4086</v>
      </c>
      <c r="K614" s="16" t="s">
        <v>4086</v>
      </c>
    </row>
    <row r="615" spans="1:11" s="16" customFormat="1" ht="15.75" customHeight="1">
      <c r="A615" s="22"/>
      <c r="B615" s="24" t="e">
        <f>VLOOKUP(A615,VODANET!C$5:D2692,2,0)</f>
        <v>#N/A</v>
      </c>
      <c r="C615" s="24" t="e">
        <f>VLOOKUP(A615,VODANET!C$5:L2692,10,0)</f>
        <v>#N/A</v>
      </c>
      <c r="D615" s="11" t="e">
        <f>VLOOKUP(A615,VODANET!C$5:N2692,12,0)</f>
        <v>#N/A</v>
      </c>
      <c r="E615" s="14" t="e">
        <f>VLOOKUP(A615,VODANET!C$5:AG2692,31,0)</f>
        <v>#N/A</v>
      </c>
      <c r="F615" s="14"/>
      <c r="G615" s="14"/>
      <c r="H615" s="38"/>
      <c r="I615" s="99"/>
      <c r="J615" s="99" t="s">
        <v>4086</v>
      </c>
      <c r="K615" s="16" t="s">
        <v>4086</v>
      </c>
    </row>
    <row r="616" spans="1:11" s="16" customFormat="1" ht="15.75" customHeight="1">
      <c r="A616" s="22"/>
      <c r="B616" s="24" t="e">
        <f>VLOOKUP(A616,VODANET!C$5:D2693,2,0)</f>
        <v>#N/A</v>
      </c>
      <c r="C616" s="24" t="e">
        <f>VLOOKUP(A616,VODANET!C$5:L2693,10,0)</f>
        <v>#N/A</v>
      </c>
      <c r="D616" s="11" t="e">
        <f>VLOOKUP(A616,VODANET!C$5:N2693,12,0)</f>
        <v>#N/A</v>
      </c>
      <c r="E616" s="14" t="e">
        <f>VLOOKUP(A616,VODANET!C$5:AG2693,31,0)</f>
        <v>#N/A</v>
      </c>
      <c r="F616" s="14"/>
      <c r="G616" s="14"/>
      <c r="H616" s="38"/>
      <c r="I616" s="99"/>
      <c r="J616" s="99" t="s">
        <v>4086</v>
      </c>
      <c r="K616" s="16" t="s">
        <v>4086</v>
      </c>
    </row>
    <row r="617" spans="1:11" s="16" customFormat="1" ht="15.75" customHeight="1">
      <c r="A617" s="22"/>
      <c r="B617" s="24" t="e">
        <f>VLOOKUP(A617,VODANET!C$5:D2694,2,0)</f>
        <v>#N/A</v>
      </c>
      <c r="C617" s="24" t="e">
        <f>VLOOKUP(A617,VODANET!C$5:L2694,10,0)</f>
        <v>#N/A</v>
      </c>
      <c r="D617" s="11" t="e">
        <f>VLOOKUP(A617,VODANET!C$5:N2694,12,0)</f>
        <v>#N/A</v>
      </c>
      <c r="E617" s="14" t="e">
        <f>VLOOKUP(A617,VODANET!C$5:AG2694,31,0)</f>
        <v>#N/A</v>
      </c>
      <c r="F617" s="14"/>
      <c r="G617" s="14"/>
      <c r="H617" s="38"/>
      <c r="I617" s="99"/>
      <c r="J617" s="99" t="s">
        <v>4086</v>
      </c>
      <c r="K617" s="16" t="s">
        <v>4086</v>
      </c>
    </row>
    <row r="618" spans="1:11" s="16" customFormat="1" ht="15.75" customHeight="1">
      <c r="A618" s="22"/>
      <c r="B618" s="24" t="e">
        <f>VLOOKUP(A618,VODANET!C$5:D2695,2,0)</f>
        <v>#N/A</v>
      </c>
      <c r="C618" s="24" t="e">
        <f>VLOOKUP(A618,VODANET!C$5:L2695,10,0)</f>
        <v>#N/A</v>
      </c>
      <c r="D618" s="11" t="e">
        <f>VLOOKUP(A618,VODANET!C$5:N2695,12,0)</f>
        <v>#N/A</v>
      </c>
      <c r="E618" s="14" t="e">
        <f>VLOOKUP(A618,VODANET!C$5:AG2695,31,0)</f>
        <v>#N/A</v>
      </c>
      <c r="F618" s="14"/>
      <c r="G618" s="14"/>
      <c r="H618" s="38"/>
      <c r="I618" s="99"/>
      <c r="J618" s="99" t="s">
        <v>4086</v>
      </c>
      <c r="K618" s="16" t="s">
        <v>4086</v>
      </c>
    </row>
    <row r="619" spans="1:11" s="16" customFormat="1" ht="15.75" customHeight="1">
      <c r="A619" s="22"/>
      <c r="B619" s="24" t="e">
        <f>VLOOKUP(A619,VODANET!C$5:D2696,2,0)</f>
        <v>#N/A</v>
      </c>
      <c r="C619" s="24" t="e">
        <f>VLOOKUP(A619,VODANET!C$5:L2696,10,0)</f>
        <v>#N/A</v>
      </c>
      <c r="D619" s="11" t="e">
        <f>VLOOKUP(A619,VODANET!C$5:N2696,12,0)</f>
        <v>#N/A</v>
      </c>
      <c r="E619" s="14" t="e">
        <f>VLOOKUP(A619,VODANET!C$5:AG2696,31,0)</f>
        <v>#N/A</v>
      </c>
      <c r="F619" s="14"/>
      <c r="G619" s="14"/>
      <c r="H619" s="38"/>
      <c r="I619" s="99"/>
      <c r="J619" s="99" t="s">
        <v>4086</v>
      </c>
      <c r="K619" s="16" t="s">
        <v>4086</v>
      </c>
    </row>
    <row r="620" spans="1:11" s="16" customFormat="1" ht="15.75" customHeight="1">
      <c r="A620" s="22"/>
      <c r="B620" s="24" t="e">
        <f>VLOOKUP(A620,VODANET!C$5:D2697,2,0)</f>
        <v>#N/A</v>
      </c>
      <c r="C620" s="24" t="e">
        <f>VLOOKUP(A620,VODANET!C$5:L2697,10,0)</f>
        <v>#N/A</v>
      </c>
      <c r="D620" s="11" t="e">
        <f>VLOOKUP(A620,VODANET!C$5:N2697,12,0)</f>
        <v>#N/A</v>
      </c>
      <c r="E620" s="14" t="e">
        <f>VLOOKUP(A620,VODANET!C$5:AG2697,31,0)</f>
        <v>#N/A</v>
      </c>
      <c r="F620" s="14"/>
      <c r="G620" s="14"/>
      <c r="H620" s="38"/>
      <c r="I620" s="99"/>
      <c r="J620" s="99" t="s">
        <v>4086</v>
      </c>
      <c r="K620" s="16" t="s">
        <v>4086</v>
      </c>
    </row>
    <row r="621" spans="1:11" s="16" customFormat="1" ht="15.75" customHeight="1">
      <c r="A621" s="22"/>
      <c r="B621" s="24" t="e">
        <f>VLOOKUP(A621,VODANET!C$5:D2698,2,0)</f>
        <v>#N/A</v>
      </c>
      <c r="C621" s="24" t="e">
        <f>VLOOKUP(A621,VODANET!C$5:L2698,10,0)</f>
        <v>#N/A</v>
      </c>
      <c r="D621" s="11" t="e">
        <f>VLOOKUP(A621,VODANET!C$5:N2698,12,0)</f>
        <v>#N/A</v>
      </c>
      <c r="E621" s="14" t="e">
        <f>VLOOKUP(A621,VODANET!C$5:AG2698,31,0)</f>
        <v>#N/A</v>
      </c>
      <c r="F621" s="14"/>
      <c r="G621" s="14"/>
      <c r="H621" s="38"/>
      <c r="I621" s="99"/>
      <c r="J621" s="99" t="s">
        <v>4086</v>
      </c>
      <c r="K621" s="16" t="s">
        <v>4086</v>
      </c>
    </row>
    <row r="622" spans="1:11" s="16" customFormat="1" ht="15.75" customHeight="1">
      <c r="A622" s="22"/>
      <c r="B622" s="24" t="e">
        <f>VLOOKUP(A622,VODANET!C$5:D2699,2,0)</f>
        <v>#N/A</v>
      </c>
      <c r="C622" s="24" t="e">
        <f>VLOOKUP(A622,VODANET!C$5:L2699,10,0)</f>
        <v>#N/A</v>
      </c>
      <c r="D622" s="11" t="e">
        <f>VLOOKUP(A622,VODANET!C$5:N2699,12,0)</f>
        <v>#N/A</v>
      </c>
      <c r="E622" s="14" t="e">
        <f>VLOOKUP(A622,VODANET!C$5:AG2699,31,0)</f>
        <v>#N/A</v>
      </c>
      <c r="F622" s="14"/>
      <c r="G622" s="14"/>
      <c r="H622" s="38"/>
      <c r="I622" s="99"/>
      <c r="J622" s="99" t="s">
        <v>4086</v>
      </c>
      <c r="K622" s="16" t="s">
        <v>4086</v>
      </c>
    </row>
    <row r="623" spans="1:11" s="16" customFormat="1" ht="15.75" customHeight="1">
      <c r="A623" s="22"/>
      <c r="B623" s="24" t="e">
        <f>VLOOKUP(A623,VODANET!C$5:D2700,2,0)</f>
        <v>#N/A</v>
      </c>
      <c r="C623" s="24" t="e">
        <f>VLOOKUP(A623,VODANET!C$5:L2700,10,0)</f>
        <v>#N/A</v>
      </c>
      <c r="D623" s="11" t="e">
        <f>VLOOKUP(A623,VODANET!C$5:N2700,12,0)</f>
        <v>#N/A</v>
      </c>
      <c r="E623" s="14" t="e">
        <f>VLOOKUP(A623,VODANET!C$5:AG2700,31,0)</f>
        <v>#N/A</v>
      </c>
      <c r="F623" s="14"/>
      <c r="G623" s="14"/>
      <c r="H623" s="38"/>
      <c r="I623" s="99"/>
      <c r="J623" s="99" t="s">
        <v>4086</v>
      </c>
      <c r="K623" s="16" t="s">
        <v>4086</v>
      </c>
    </row>
    <row r="624" spans="1:11" s="16" customFormat="1" ht="15.75" customHeight="1">
      <c r="A624" s="22"/>
      <c r="B624" s="24" t="e">
        <f>VLOOKUP(A624,VODANET!C$5:D2701,2,0)</f>
        <v>#N/A</v>
      </c>
      <c r="C624" s="24" t="e">
        <f>VLOOKUP(A624,VODANET!C$5:L2701,10,0)</f>
        <v>#N/A</v>
      </c>
      <c r="D624" s="11" t="e">
        <f>VLOOKUP(A624,VODANET!C$5:N2701,12,0)</f>
        <v>#N/A</v>
      </c>
      <c r="E624" s="14" t="e">
        <f>VLOOKUP(A624,VODANET!C$5:AG2701,31,0)</f>
        <v>#N/A</v>
      </c>
      <c r="F624" s="14"/>
      <c r="G624" s="14"/>
      <c r="H624" s="38"/>
      <c r="I624" s="99"/>
      <c r="J624" s="99" t="s">
        <v>4086</v>
      </c>
      <c r="K624" s="16" t="s">
        <v>4086</v>
      </c>
    </row>
    <row r="625" spans="1:11" s="16" customFormat="1" ht="15.75" customHeight="1">
      <c r="A625" s="22"/>
      <c r="B625" s="24" t="e">
        <f>VLOOKUP(A625,VODANET!C$5:D2702,2,0)</f>
        <v>#N/A</v>
      </c>
      <c r="C625" s="24" t="e">
        <f>VLOOKUP(A625,VODANET!C$5:L2702,10,0)</f>
        <v>#N/A</v>
      </c>
      <c r="D625" s="11" t="e">
        <f>VLOOKUP(A625,VODANET!C$5:N2702,12,0)</f>
        <v>#N/A</v>
      </c>
      <c r="E625" s="14" t="e">
        <f>VLOOKUP(A625,VODANET!C$5:AG2702,31,0)</f>
        <v>#N/A</v>
      </c>
      <c r="F625" s="14"/>
      <c r="G625" s="14"/>
      <c r="H625" s="38"/>
      <c r="I625" s="99"/>
      <c r="J625" s="99" t="s">
        <v>4086</v>
      </c>
      <c r="K625" s="16" t="s">
        <v>4086</v>
      </c>
    </row>
    <row r="626" spans="1:11" s="16" customFormat="1" ht="15.75" customHeight="1">
      <c r="A626" s="22"/>
      <c r="B626" s="24" t="e">
        <f>VLOOKUP(A626,VODANET!C$5:D2703,2,0)</f>
        <v>#N/A</v>
      </c>
      <c r="C626" s="24" t="e">
        <f>VLOOKUP(A626,VODANET!C$5:L2703,10,0)</f>
        <v>#N/A</v>
      </c>
      <c r="D626" s="11" t="e">
        <f>VLOOKUP(A626,VODANET!C$5:N2703,12,0)</f>
        <v>#N/A</v>
      </c>
      <c r="E626" s="14" t="e">
        <f>VLOOKUP(A626,VODANET!C$5:AG2703,31,0)</f>
        <v>#N/A</v>
      </c>
      <c r="F626" s="14"/>
      <c r="G626" s="14"/>
      <c r="H626" s="38"/>
      <c r="I626" s="99"/>
      <c r="J626" s="99" t="s">
        <v>4086</v>
      </c>
      <c r="K626" s="16" t="s">
        <v>4086</v>
      </c>
    </row>
    <row r="627" spans="1:11" s="16" customFormat="1" ht="15.75" customHeight="1">
      <c r="A627" s="22"/>
      <c r="B627" s="24" t="e">
        <f>VLOOKUP(A627,VODANET!C$5:D2704,2,0)</f>
        <v>#N/A</v>
      </c>
      <c r="C627" s="24" t="e">
        <f>VLOOKUP(A627,VODANET!C$5:L2704,10,0)</f>
        <v>#N/A</v>
      </c>
      <c r="D627" s="11" t="e">
        <f>VLOOKUP(A627,VODANET!C$5:N2704,12,0)</f>
        <v>#N/A</v>
      </c>
      <c r="E627" s="14" t="e">
        <f>VLOOKUP(A627,VODANET!C$5:AG2704,31,0)</f>
        <v>#N/A</v>
      </c>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t="s">
        <v>4086</v>
      </c>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s="16" customFormat="1" ht="15.75" customHeight="1">
      <c r="A736" s="22"/>
      <c r="B736" s="24"/>
      <c r="C736" s="24"/>
      <c r="D736" s="11"/>
      <c r="E736" s="14"/>
      <c r="F736" s="14"/>
      <c r="G736" s="14"/>
      <c r="H736" s="38"/>
      <c r="I736" s="99"/>
      <c r="J736" s="99"/>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751"/>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8">
        <v>40</v>
      </c>
      <c r="D27" s="409"/>
      <c r="E27" s="408">
        <v>40</v>
      </c>
      <c r="F27" s="409"/>
      <c r="G27" s="408">
        <v>40</v>
      </c>
      <c r="H27" s="409"/>
      <c r="I27" s="408">
        <v>40</v>
      </c>
      <c r="J27" s="409"/>
      <c r="K27" s="408">
        <v>40</v>
      </c>
      <c r="L27" s="409"/>
      <c r="M27" s="114">
        <f>SUM(C27:L27)</f>
        <v>200</v>
      </c>
    </row>
    <row r="28" spans="2:14" ht="16.5" customHeight="1">
      <c r="B28" s="108" t="s">
        <v>5516</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14">
        <f>SUM(C28:L28)</f>
        <v>196</v>
      </c>
    </row>
    <row r="29" spans="2:14" ht="16.5" customHeight="1" thickBot="1">
      <c r="B29" s="109" t="s">
        <v>6796</v>
      </c>
      <c r="C29" s="406">
        <v>0</v>
      </c>
      <c r="D29" s="407"/>
      <c r="E29" s="406">
        <v>0</v>
      </c>
      <c r="F29" s="407"/>
      <c r="G29" s="406">
        <v>0</v>
      </c>
      <c r="H29" s="407"/>
      <c r="I29" s="406">
        <v>0</v>
      </c>
      <c r="J29" s="407"/>
      <c r="K29" s="406">
        <v>6</v>
      </c>
      <c r="L29" s="407"/>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8">
        <v>18</v>
      </c>
      <c r="D39" s="409"/>
      <c r="E39" s="408">
        <v>58</v>
      </c>
      <c r="F39" s="409"/>
      <c r="G39" s="408">
        <v>58</v>
      </c>
      <c r="H39" s="409"/>
      <c r="I39" s="408">
        <v>56</v>
      </c>
      <c r="J39" s="409"/>
      <c r="K39" s="114">
        <f>SUM(C39:J39)</f>
        <v>190</v>
      </c>
    </row>
    <row r="40" spans="2:11" ht="16.5" customHeight="1">
      <c r="B40" s="108" t="s">
        <v>5516</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14">
        <f>SUM(C40:J40)</f>
        <v>141</v>
      </c>
    </row>
    <row r="41" spans="2:11" ht="16.5" customHeight="1" thickBot="1">
      <c r="B41" s="109" t="s">
        <v>6796</v>
      </c>
      <c r="C41" s="406">
        <v>7</v>
      </c>
      <c r="D41" s="407"/>
      <c r="E41" s="406">
        <v>16</v>
      </c>
      <c r="F41" s="407"/>
      <c r="G41" s="406">
        <v>6</v>
      </c>
      <c r="H41" s="407"/>
      <c r="I41" s="406">
        <v>15</v>
      </c>
      <c r="J41" s="407"/>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8">
        <v>50</v>
      </c>
      <c r="D52" s="409"/>
      <c r="E52" s="408">
        <v>20</v>
      </c>
      <c r="F52" s="409"/>
      <c r="G52" s="408">
        <v>20</v>
      </c>
      <c r="H52" s="409"/>
      <c r="I52" s="408">
        <v>90</v>
      </c>
      <c r="J52" s="409"/>
      <c r="K52" s="408">
        <v>10</v>
      </c>
      <c r="L52" s="409"/>
      <c r="M52" s="114">
        <f>SUM(C52:L52)</f>
        <v>190</v>
      </c>
    </row>
    <row r="53" spans="2:13" ht="16.5" customHeight="1">
      <c r="B53" s="108" t="s">
        <v>5516</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14">
        <f>SUM(C53:L53)</f>
        <v>113</v>
      </c>
    </row>
    <row r="54" spans="2:13" ht="16.5" customHeight="1" thickBot="1">
      <c r="B54" s="109" t="s">
        <v>6796</v>
      </c>
      <c r="C54" s="406">
        <v>3</v>
      </c>
      <c r="D54" s="407"/>
      <c r="E54" s="406">
        <v>7</v>
      </c>
      <c r="F54" s="407"/>
      <c r="G54" s="406">
        <v>6</v>
      </c>
      <c r="H54" s="407"/>
      <c r="I54" s="406">
        <v>0</v>
      </c>
      <c r="J54" s="407"/>
      <c r="K54" s="406">
        <v>0</v>
      </c>
      <c r="L54" s="407"/>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8">
        <v>0</v>
      </c>
      <c r="D64" s="409"/>
      <c r="E64" s="408">
        <v>40</v>
      </c>
      <c r="F64" s="409"/>
      <c r="G64" s="408">
        <v>30</v>
      </c>
      <c r="H64" s="409"/>
      <c r="I64" s="408">
        <v>50</v>
      </c>
      <c r="J64" s="409"/>
      <c r="K64" s="408">
        <v>80</v>
      </c>
      <c r="L64" s="409"/>
      <c r="M64" s="114">
        <f>SUM(C64:L64)</f>
        <v>200</v>
      </c>
    </row>
    <row r="65" spans="2:13" ht="16.5" customHeight="1">
      <c r="B65" s="108" t="s">
        <v>5516</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14">
        <f>SUM(C65:L65)</f>
        <v>138</v>
      </c>
    </row>
    <row r="66" spans="2:13" ht="16.5" customHeight="1" thickBot="1">
      <c r="B66" s="109" t="s">
        <v>6796</v>
      </c>
      <c r="C66" s="406">
        <v>8</v>
      </c>
      <c r="D66" s="407"/>
      <c r="E66" s="406">
        <v>0</v>
      </c>
      <c r="F66" s="407"/>
      <c r="G66" s="406">
        <v>6</v>
      </c>
      <c r="H66" s="407"/>
      <c r="I66" s="406">
        <v>10</v>
      </c>
      <c r="J66" s="407"/>
      <c r="K66" s="406">
        <v>8</v>
      </c>
      <c r="L66" s="407"/>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8">
        <v>100</v>
      </c>
      <c r="D77" s="409"/>
      <c r="E77" s="408">
        <v>100</v>
      </c>
      <c r="F77" s="409"/>
      <c r="G77" s="408">
        <v>91</v>
      </c>
      <c r="H77" s="409"/>
      <c r="I77" s="408">
        <v>13</v>
      </c>
      <c r="J77" s="409"/>
      <c r="K77" s="114">
        <f>SUM(C77:J77)</f>
        <v>304</v>
      </c>
    </row>
    <row r="78" spans="2:13" ht="16.5" customHeight="1">
      <c r="B78" s="108" t="s">
        <v>5516</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14">
        <f>SUM(C78:J78)</f>
        <v>229</v>
      </c>
    </row>
    <row r="79" spans="2:13" ht="16.5" customHeight="1" thickBot="1">
      <c r="B79" s="109" t="s">
        <v>6796</v>
      </c>
      <c r="C79" s="406">
        <v>10</v>
      </c>
      <c r="D79" s="407"/>
      <c r="E79" s="406">
        <v>6</v>
      </c>
      <c r="F79" s="407"/>
      <c r="G79" s="406">
        <v>7</v>
      </c>
      <c r="H79" s="407"/>
      <c r="I79" s="406">
        <v>0</v>
      </c>
      <c r="J79" s="407"/>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8">
        <v>10</v>
      </c>
      <c r="D91" s="409"/>
      <c r="E91" s="408">
        <v>10</v>
      </c>
      <c r="F91" s="409"/>
      <c r="G91" s="408">
        <v>10</v>
      </c>
      <c r="H91" s="409"/>
      <c r="I91" s="408">
        <v>10</v>
      </c>
      <c r="J91" s="409"/>
      <c r="K91" s="408">
        <v>10</v>
      </c>
      <c r="L91" s="409"/>
      <c r="M91" s="114">
        <f>SUM(C91:L91)</f>
        <v>50</v>
      </c>
    </row>
    <row r="92" spans="2:13" ht="16.5" customHeight="1">
      <c r="B92" s="108" t="s">
        <v>5516</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14">
        <f>SUM(C92:L92)</f>
        <v>75</v>
      </c>
    </row>
    <row r="93" spans="2:13" ht="16.5" customHeight="1" thickBot="1">
      <c r="B93" s="109" t="s">
        <v>6796</v>
      </c>
      <c r="C93" s="406">
        <v>1</v>
      </c>
      <c r="D93" s="407"/>
      <c r="E93" s="406">
        <v>0</v>
      </c>
      <c r="F93" s="407"/>
      <c r="G93" s="406">
        <v>3</v>
      </c>
      <c r="H93" s="407"/>
      <c r="I93" s="406">
        <v>0</v>
      </c>
      <c r="J93" s="407"/>
      <c r="K93" s="406">
        <v>8</v>
      </c>
      <c r="L93" s="407"/>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8">
        <v>5</v>
      </c>
      <c r="D105" s="409"/>
      <c r="E105" s="408">
        <v>30</v>
      </c>
      <c r="F105" s="409"/>
      <c r="G105" s="408">
        <v>10</v>
      </c>
      <c r="H105" s="409"/>
      <c r="I105" s="408">
        <v>30</v>
      </c>
      <c r="J105" s="409"/>
      <c r="K105" s="408">
        <v>25</v>
      </c>
      <c r="L105" s="409"/>
      <c r="M105" s="114">
        <f>SUM(C105:L105)</f>
        <v>100</v>
      </c>
    </row>
    <row r="106" spans="2:13" ht="16.5" customHeight="1">
      <c r="B106" s="108" t="s">
        <v>5516</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14">
        <f>SUM(C106:L106)</f>
        <v>63</v>
      </c>
    </row>
    <row r="107" spans="2:13" ht="16.5" customHeight="1" thickBot="1">
      <c r="B107" s="109" t="s">
        <v>6796</v>
      </c>
      <c r="C107" s="406">
        <v>0</v>
      </c>
      <c r="D107" s="407"/>
      <c r="E107" s="406">
        <v>2</v>
      </c>
      <c r="F107" s="407"/>
      <c r="G107" s="406">
        <v>3</v>
      </c>
      <c r="H107" s="407"/>
      <c r="I107" s="406">
        <v>0</v>
      </c>
      <c r="J107" s="407"/>
      <c r="K107" s="406">
        <v>0</v>
      </c>
      <c r="L107" s="407"/>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8">
        <v>5</v>
      </c>
      <c r="D118" s="409"/>
      <c r="E118" s="408">
        <v>40</v>
      </c>
      <c r="F118" s="409"/>
      <c r="G118" s="408">
        <v>40</v>
      </c>
      <c r="H118" s="409"/>
      <c r="I118" s="408">
        <v>40</v>
      </c>
      <c r="J118" s="409"/>
      <c r="K118" s="408">
        <v>40</v>
      </c>
      <c r="L118" s="409"/>
      <c r="M118" s="114">
        <f>SUM(C118:L118)</f>
        <v>165</v>
      </c>
    </row>
    <row r="119" spans="2:13" ht="16.5" customHeight="1">
      <c r="B119" s="108" t="s">
        <v>5516</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14">
        <f>SUM(C119:L119)</f>
        <v>91</v>
      </c>
    </row>
    <row r="120" spans="2:13" ht="16.5" customHeight="1" thickBot="1">
      <c r="B120" s="109" t="s">
        <v>6796</v>
      </c>
      <c r="C120" s="406">
        <v>4</v>
      </c>
      <c r="D120" s="407"/>
      <c r="E120" s="406">
        <v>2</v>
      </c>
      <c r="F120" s="407"/>
      <c r="G120" s="406">
        <v>0</v>
      </c>
      <c r="H120" s="407"/>
      <c r="I120" s="406">
        <v>0</v>
      </c>
      <c r="J120" s="407"/>
      <c r="K120" s="406">
        <v>0</v>
      </c>
      <c r="L120" s="407"/>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8">
        <v>40</v>
      </c>
      <c r="D131" s="409"/>
      <c r="E131" s="408">
        <v>40</v>
      </c>
      <c r="F131" s="409"/>
      <c r="G131" s="408">
        <v>40</v>
      </c>
      <c r="H131" s="409"/>
      <c r="I131" s="408">
        <v>40</v>
      </c>
      <c r="J131" s="409"/>
      <c r="K131" s="408">
        <v>40</v>
      </c>
      <c r="L131" s="409"/>
      <c r="M131" s="114">
        <f>SUM(C131:L131)</f>
        <v>200</v>
      </c>
    </row>
    <row r="132" spans="2:13" ht="16.5" customHeight="1">
      <c r="B132" s="108" t="s">
        <v>5516</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14">
        <f>SUM(C132:L132)</f>
        <v>124</v>
      </c>
    </row>
    <row r="133" spans="2:13" ht="16.5" customHeight="1" thickBot="1">
      <c r="B133" s="109" t="s">
        <v>6796</v>
      </c>
      <c r="C133" s="406">
        <v>4</v>
      </c>
      <c r="D133" s="407"/>
      <c r="E133" s="406">
        <v>0</v>
      </c>
      <c r="F133" s="407"/>
      <c r="G133" s="406">
        <v>4</v>
      </c>
      <c r="H133" s="407"/>
      <c r="I133" s="406">
        <v>1</v>
      </c>
      <c r="J133" s="407"/>
      <c r="K133" s="406">
        <v>5</v>
      </c>
      <c r="L133" s="407"/>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8">
        <v>40</v>
      </c>
      <c r="D144" s="409"/>
      <c r="E144" s="408">
        <v>40</v>
      </c>
      <c r="F144" s="409"/>
      <c r="G144" s="408">
        <v>40</v>
      </c>
      <c r="H144" s="409"/>
      <c r="I144" s="408">
        <v>40</v>
      </c>
      <c r="J144" s="409"/>
      <c r="K144" s="408">
        <v>40</v>
      </c>
      <c r="L144" s="409"/>
      <c r="M144" s="114">
        <f>SUM(C144:L144)</f>
        <v>200</v>
      </c>
    </row>
    <row r="145" spans="2:13" ht="16.5" customHeight="1">
      <c r="B145" s="108" t="s">
        <v>5516</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14">
        <f>SUM(C145:L145)</f>
        <v>150</v>
      </c>
    </row>
    <row r="146" spans="2:13" ht="16.5" customHeight="1" thickBot="1">
      <c r="B146" s="109" t="s">
        <v>6796</v>
      </c>
      <c r="C146" s="406">
        <v>1</v>
      </c>
      <c r="D146" s="407"/>
      <c r="E146" s="406">
        <v>0</v>
      </c>
      <c r="F146" s="407"/>
      <c r="G146" s="406">
        <v>4</v>
      </c>
      <c r="H146" s="407"/>
      <c r="I146" s="406">
        <v>0</v>
      </c>
      <c r="J146" s="407"/>
      <c r="K146" s="406">
        <v>6</v>
      </c>
      <c r="L146" s="407"/>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8">
        <v>50</v>
      </c>
      <c r="D157" s="409"/>
      <c r="E157" s="408">
        <v>50</v>
      </c>
      <c r="F157" s="409"/>
      <c r="G157" s="408">
        <v>50</v>
      </c>
      <c r="H157" s="409"/>
      <c r="I157" s="408">
        <v>50</v>
      </c>
      <c r="J157" s="409"/>
      <c r="K157" s="114">
        <f>SUM(C157:J157)</f>
        <v>200</v>
      </c>
    </row>
    <row r="158" spans="2:13" ht="16.5" customHeight="1">
      <c r="B158" s="108" t="s">
        <v>5516</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14">
        <f>SUM(C158:J158)</f>
        <v>205</v>
      </c>
    </row>
    <row r="159" spans="2:13" ht="16.5" customHeight="1" thickBot="1">
      <c r="B159" s="109" t="s">
        <v>6796</v>
      </c>
      <c r="C159" s="406">
        <v>0</v>
      </c>
      <c r="D159" s="407"/>
      <c r="E159" s="406">
        <v>0</v>
      </c>
      <c r="F159" s="407"/>
      <c r="G159" s="406">
        <v>0</v>
      </c>
      <c r="H159" s="407"/>
      <c r="I159" s="406">
        <v>0</v>
      </c>
      <c r="J159" s="407"/>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8">
        <v>10</v>
      </c>
      <c r="D170" s="409"/>
      <c r="E170" s="408">
        <v>10</v>
      </c>
      <c r="F170" s="409"/>
      <c r="G170" s="408">
        <v>10</v>
      </c>
      <c r="H170" s="409"/>
      <c r="I170" s="408">
        <v>10</v>
      </c>
      <c r="J170" s="409"/>
      <c r="K170" s="408">
        <v>8</v>
      </c>
      <c r="L170" s="409"/>
      <c r="M170" s="114">
        <f>SUM(C170:L170)</f>
        <v>48</v>
      </c>
    </row>
    <row r="171" spans="2:13" ht="16.5" customHeight="1">
      <c r="B171" s="108" t="s">
        <v>5516</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14">
        <f>SUM(C171:L171)</f>
        <v>37</v>
      </c>
    </row>
    <row r="172" spans="2:13" ht="16.5" customHeight="1" thickBot="1">
      <c r="B172" s="109" t="s">
        <v>6796</v>
      </c>
      <c r="C172" s="406">
        <v>1</v>
      </c>
      <c r="D172" s="407"/>
      <c r="E172" s="406">
        <v>0</v>
      </c>
      <c r="F172" s="407"/>
      <c r="G172" s="406">
        <v>0</v>
      </c>
      <c r="H172" s="407"/>
      <c r="I172" s="406">
        <v>2</v>
      </c>
      <c r="J172" s="407"/>
      <c r="K172" s="406">
        <v>0</v>
      </c>
      <c r="L172" s="407"/>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8">
        <v>8</v>
      </c>
      <c r="D183" s="409"/>
      <c r="E183" s="408">
        <v>3</v>
      </c>
      <c r="F183" s="409"/>
      <c r="G183" s="408">
        <v>0</v>
      </c>
      <c r="H183" s="409"/>
      <c r="I183" s="408">
        <v>0</v>
      </c>
      <c r="J183" s="409"/>
      <c r="K183" s="408">
        <v>0</v>
      </c>
      <c r="L183" s="409"/>
      <c r="M183" s="114">
        <f>SUM(C183:L183)</f>
        <v>11</v>
      </c>
    </row>
    <row r="184" spans="2:13" ht="16.5" customHeight="1">
      <c r="B184" s="108" t="s">
        <v>5516</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14">
        <f>SUM(C184:L184)</f>
        <v>10</v>
      </c>
    </row>
    <row r="185" spans="2:13" ht="16.5" customHeight="1" thickBot="1">
      <c r="B185" s="109" t="s">
        <v>6796</v>
      </c>
      <c r="C185" s="406">
        <v>0</v>
      </c>
      <c r="D185" s="407"/>
      <c r="E185" s="406">
        <v>0</v>
      </c>
      <c r="F185" s="407"/>
      <c r="G185" s="406">
        <v>0</v>
      </c>
      <c r="H185" s="407"/>
      <c r="I185" s="406">
        <v>0</v>
      </c>
      <c r="J185" s="407"/>
      <c r="K185" s="406">
        <v>0</v>
      </c>
      <c r="L185" s="407"/>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8">
        <v>0</v>
      </c>
      <c r="D196" s="409"/>
      <c r="E196" s="408">
        <v>0</v>
      </c>
      <c r="F196" s="409"/>
      <c r="G196" s="408">
        <v>0</v>
      </c>
      <c r="H196" s="409"/>
      <c r="I196" s="408">
        <v>0</v>
      </c>
      <c r="J196" s="409"/>
      <c r="K196" s="408">
        <v>0</v>
      </c>
      <c r="L196" s="409"/>
      <c r="M196" s="114">
        <f>SUM(C196:L196)</f>
        <v>0</v>
      </c>
    </row>
    <row r="197" spans="2:13" ht="16.5" customHeight="1">
      <c r="B197" s="108" t="s">
        <v>5516</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14">
        <f>SUM(C197:L197)</f>
        <v>0</v>
      </c>
    </row>
    <row r="198" spans="2:13" ht="16.5" customHeight="1" thickBot="1">
      <c r="B198" s="109" t="s">
        <v>6796</v>
      </c>
      <c r="C198" s="406">
        <v>0</v>
      </c>
      <c r="D198" s="407"/>
      <c r="E198" s="406">
        <v>0</v>
      </c>
      <c r="F198" s="407"/>
      <c r="G198" s="406">
        <v>0</v>
      </c>
      <c r="H198" s="407"/>
      <c r="I198" s="406">
        <v>0</v>
      </c>
      <c r="J198" s="407"/>
      <c r="K198" s="406">
        <v>0</v>
      </c>
      <c r="L198" s="407"/>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8">
        <v>0</v>
      </c>
      <c r="D209" s="409"/>
      <c r="E209" s="408">
        <v>0</v>
      </c>
      <c r="F209" s="409"/>
      <c r="G209" s="408">
        <v>0</v>
      </c>
      <c r="H209" s="409"/>
      <c r="I209" s="408">
        <v>0</v>
      </c>
      <c r="J209" s="409"/>
      <c r="K209" s="408">
        <v>0</v>
      </c>
      <c r="L209" s="409"/>
      <c r="M209" s="114">
        <f>SUM(C209:L209)</f>
        <v>0</v>
      </c>
    </row>
    <row r="210" spans="2:13" ht="16.5" customHeight="1">
      <c r="B210" s="108" t="s">
        <v>5516</v>
      </c>
      <c r="C210" s="408">
        <f>COUNTIFS(VODANET!$AA$5:$AA$4966,"&gt;="&amp;Mensal!C208,VODANET!$AA$5:$AA$4966,"&lt;="&amp;Mensal!D208)</f>
        <v>0</v>
      </c>
      <c r="D210" s="409"/>
      <c r="E210" s="408">
        <f>COUNTIFS(VODANET!$AA$5:$AA$4966,"&gt;="&amp;Mensal!E208,VODANET!$AA$5:$AA$4966,"&lt;="&amp;Mensal!F208)</f>
        <v>0</v>
      </c>
      <c r="F210" s="409"/>
      <c r="G210" s="408">
        <f>COUNTIFS(VODANET!$AA$5:$AA$4966,"&gt;="&amp;Mensal!G208,VODANET!$AA$5:$AA$4966,"&lt;="&amp;Mensal!H208)</f>
        <v>0</v>
      </c>
      <c r="H210" s="409"/>
      <c r="I210" s="408">
        <f>COUNTIFS(VODANET!$AA$5:$AA$4966,"&gt;="&amp;Mensal!I208,VODANET!$AA$5:$AA$4966,"&lt;="&amp;Mensal!J208)</f>
        <v>0</v>
      </c>
      <c r="J210" s="409"/>
      <c r="K210" s="408">
        <f>COUNTIFS(VODANET!$AA$5:$AA$4966,"&gt;="&amp;Mensal!K208,VODANET!$AA$5:$AA$4966,"&lt;="&amp;Mensal!L208)</f>
        <v>0</v>
      </c>
      <c r="L210" s="409"/>
      <c r="M210" s="114">
        <f>SUM(C210:L210)</f>
        <v>0</v>
      </c>
    </row>
    <row r="211" spans="2:13" ht="16.5" customHeight="1" thickBot="1">
      <c r="B211" s="109" t="s">
        <v>6796</v>
      </c>
      <c r="C211" s="406">
        <v>0</v>
      </c>
      <c r="D211" s="407"/>
      <c r="E211" s="406">
        <v>0</v>
      </c>
      <c r="F211" s="407"/>
      <c r="G211" s="406">
        <v>0</v>
      </c>
      <c r="H211" s="407"/>
      <c r="I211" s="406">
        <v>0</v>
      </c>
      <c r="J211" s="407"/>
      <c r="K211" s="406">
        <v>0</v>
      </c>
      <c r="L211" s="407"/>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2" t="s">
        <v>6785</v>
      </c>
      <c r="E4" s="413"/>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0" t="s">
        <v>6790</v>
      </c>
      <c r="E9" s="411"/>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4">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4"/>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4"/>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4"/>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4">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4"/>
      <c r="H10" s="59">
        <f>F10-G9</f>
        <v>280</v>
      </c>
      <c r="I10" s="59">
        <f>(H10-C10)-J10-M8</f>
        <v>17</v>
      </c>
      <c r="J10" s="59">
        <v>7</v>
      </c>
    </row>
    <row r="11" spans="2:28">
      <c r="B11" s="59" t="s">
        <v>20229</v>
      </c>
      <c r="C11" s="59">
        <v>355</v>
      </c>
      <c r="D11" s="59">
        <f>O14</f>
        <v>2516</v>
      </c>
      <c r="E11" s="59">
        <f>D14</f>
        <v>605</v>
      </c>
      <c r="F11" s="59">
        <f>D11-E11</f>
        <v>1911</v>
      </c>
      <c r="G11" s="414"/>
      <c r="H11" s="59">
        <f>F11-G9</f>
        <v>483</v>
      </c>
      <c r="I11" s="59">
        <f>(H11-C11)-J11-M7</f>
        <v>78</v>
      </c>
      <c r="J11" s="59">
        <v>20</v>
      </c>
    </row>
    <row r="12" spans="2:28">
      <c r="B12" s="59" t="s">
        <v>20226</v>
      </c>
      <c r="C12" s="59">
        <v>403</v>
      </c>
      <c r="D12" s="59">
        <f>S14</f>
        <v>2270</v>
      </c>
      <c r="E12" s="59">
        <f>F14</f>
        <v>534</v>
      </c>
      <c r="F12" s="59">
        <f>D12-E12</f>
        <v>1736</v>
      </c>
      <c r="G12" s="414"/>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2013-10-07T21:14:29Z</dcterms:modified>
</cp:coreProperties>
</file>