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5" windowWidth="12195" windowHeight="81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F855" i="12"/>
  <c r="F856"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2" i="12" s="1"/>
  <c r="P1791" i="1"/>
  <c r="E857" i="12" s="1"/>
  <c r="P1792" i="1"/>
  <c r="P1793" i="1"/>
  <c r="E601" i="12" s="1"/>
  <c r="P1794" i="1"/>
  <c r="P1795" i="1"/>
  <c r="E705" i="12" s="1"/>
  <c r="P1796" i="1"/>
  <c r="P1797" i="1"/>
  <c r="P1798" i="1"/>
  <c r="P1800" i="1"/>
  <c r="E787" i="12" s="1"/>
  <c r="P1801" i="1"/>
  <c r="P1802" i="1"/>
  <c r="P1803" i="1"/>
  <c r="E855" i="12" s="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6" i="12" s="1"/>
  <c r="D1784" i="1"/>
  <c r="D1785" i="1"/>
  <c r="AH1785" i="1" s="1"/>
  <c r="D1786" i="1"/>
  <c r="AH1786" i="1" s="1"/>
  <c r="H499" i="12" s="1"/>
  <c r="D1787" i="1"/>
  <c r="D1788" i="1"/>
  <c r="D1789" i="1"/>
  <c r="AH1789" i="1" s="1"/>
  <c r="D1790" i="1"/>
  <c r="B852" i="12" s="1"/>
  <c r="D1791" i="1"/>
  <c r="D1792" i="1"/>
  <c r="AH1792" i="1" s="1"/>
  <c r="D1793" i="1"/>
  <c r="AH1793" i="1" s="1"/>
  <c r="H601" i="12" s="1"/>
  <c r="D1794" i="1"/>
  <c r="AH1794" i="1" s="1"/>
  <c r="D1795" i="1"/>
  <c r="D1796" i="1"/>
  <c r="D1797" i="1"/>
  <c r="AH1797" i="1" s="1"/>
  <c r="D1798" i="1"/>
  <c r="AH1798" i="1" s="1"/>
  <c r="D1800" i="1"/>
  <c r="D1801" i="1"/>
  <c r="AH1801" i="1" s="1"/>
  <c r="D1802" i="1"/>
  <c r="AH1802" i="1" s="1"/>
  <c r="D1803" i="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791" i="1" l="1"/>
  <c r="H857" i="12" s="1"/>
  <c r="B857" i="12"/>
  <c r="E674" i="12"/>
  <c r="E856" i="12"/>
  <c r="AH1803" i="1"/>
  <c r="H855" i="12" s="1"/>
  <c r="B855"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4" i="12" l="1"/>
  <c r="H856" i="12"/>
  <c r="H731" i="12"/>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3" i="1" l="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<sst xmlns="http://schemas.openxmlformats.org/spreadsheetml/2006/main" count="78849" uniqueCount="23678">
  <si>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</si>
  <si>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</si>
  <si>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</si>
  <si>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</si>
  <si>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</si>
  <si>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</si>
  <si>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</si>
  <si>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</si>
  <si>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</si>
  <si>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</si>
  <si>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</si>
  <si>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</si>
  <si>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</si>
  <si>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</si>
  <si>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</si>
  <si>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</si>
  <si>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</si>
  <si>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</si>
  <si>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</si>
  <si>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</si>
  <si>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</si>
  <si>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</si>
  <si>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</si>
  <si>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</si>
  <si>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</si>
  <si>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</si>
  <si>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</si>
  <si>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</si>
  <si>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</si>
  <si>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</si>
  <si>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</si>
  <si>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</si>
  <si>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</si>
  <si>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</si>
  <si>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</si>
  <si>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</si>
  <si>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</si>
  <si>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</si>
  <si>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</si>
  <si>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</si>
  <si>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</si>
  <si>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</si>
  <si>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</si>
  <si>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</si>
  <si>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</si>
  <si>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</si>
  <si>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</si>
  <si>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</si>
  <si>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</si>
  <si>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</si>
  <si>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</si>
  <si>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</si>
  <si>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</si>
  <si>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</si>
  <si>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</si>
  <si>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</si>
  <si>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</si>
  <si>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</si>
  <si>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</si>
  <si>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</si>
  <si>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</si>
  <si>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</si>
  <si>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</si>
  <si>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</si>
  <si>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</si>
  <si>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</si>
  <si>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</si>
  <si>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</si>
  <si>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</si>
  <si>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</si>
  <si>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</si>
  <si>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</si>
  <si>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</si>
  <si>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</si>
  <si>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</si>
  <si>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</si>
  <si>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</si>
  <si>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</si>
  <si>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</si>
  <si>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</si>
  <si>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</si>
  <si>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</si>
  <si>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</si>
  <si>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</si>
  <si>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</si>
  <si>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</si>
  <si>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</si>
  <si>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</si>
  <si>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</si>
  <si>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</si>
  <si>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</si>
  <si>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</si>
  <si>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</si>
  <si>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</si>
  <si>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</si>
  <si>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</si>
  <si>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</si>
  <si>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</si>
  <si>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</si>
  <si>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</si>
  <si>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</si>
  <si>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</si>
  <si>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</si>
  <si>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</si>
  <si>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</si>
  <si>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</si>
  <si>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</si>
  <si>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</si>
  <si>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</si>
  <si>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</si>
  <si>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</si>
  <si>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</si>
  <si>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</si>
  <si>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</si>
  <si>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</si>
  <si>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</si>
  <si>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</si>
  <si>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</si>
  <si>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</si>
  <si>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</si>
  <si>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</si>
  <si>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</si>
  <si>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</si>
  <si>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</si>
  <si>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</si>
  <si>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</si>
  <si>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</si>
  <si>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</si>
  <si>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</si>
  <si>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</si>
  <si>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</si>
  <si>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</si>
  <si>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</si>
  <si>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</si>
  <si>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</si>
  <si>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</si>
  <si>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</si>
  <si>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</si>
  <si>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</si>
  <si>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</si>
  <si>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</si>
  <si>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</si>
  <si>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</si>
  <si>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</si>
  <si>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</si>
  <si>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</si>
  <si>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</si>
  <si>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</si>
  <si>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</si>
  <si>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</si>
  <si>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</si>
  <si>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</si>
  <si>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</si>
  <si>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</si>
  <si>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</si>
  <si>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</si>
  <si>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</si>
  <si>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</si>
  <si>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</si>
  <si>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</si>
  <si>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</si>
  <si>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</si>
  <si>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</si>
  <si>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</si>
  <si>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</si>
  <si>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</si>
  <si>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</si>
  <si>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</si>
  <si>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</si>
  <si>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</si>
  <si>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</si>
  <si>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</si>
  <si>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</si>
  <si>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</si>
  <si>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</si>
  <si>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</si>
  <si>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</si>
  <si>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</si>
  <si>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</si>
  <si>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</si>
  <si>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</si>
  <si>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</si>
  <si>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</si>
  <si>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</si>
  <si>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</si>
  <si>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</si>
  <si>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</si>
  <si>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</si>
  <si>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</si>
  <si>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</si>
  <si>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</si>
  <si>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</si>
  <si>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</si>
  <si>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</si>
  <si>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</si>
  <si>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</si>
  <si>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</si>
  <si>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</si>
  <si>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</si>
  <si>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</si>
  <si>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</si>
  <si>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</si>
  <si>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</si>
  <si>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</si>
  <si>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</si>
  <si>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</si>
  <si>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</si>
  <si>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</si>
  <si>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</si>
  <si>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</si>
  <si>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</si>
  <si>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</si>
  <si>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</si>
  <si>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</si>
  <si>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</si>
  <si>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</si>
  <si>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</si>
  <si>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</si>
  <si>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</si>
  <si>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</si>
  <si>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</si>
  <si>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</si>
  <si>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</si>
  <si>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</si>
  <si>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</si>
  <si>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</si>
  <si>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</si>
  <si>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</si>
  <si>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</si>
  <si>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</si>
  <si>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</si>
  <si>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</si>
  <si>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</si>
  <si>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</si>
  <si>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</si>
  <si>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</si>
  <si>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</si>
  <si>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</si>
  <si>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</si>
  <si>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</si>
  <si>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</si>
  <si>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</si>
  <si>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</si>
  <si>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</si>
  <si>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</si>
  <si>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</si>
  <si>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</si>
  <si>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</si>
  <si>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</si>
  <si>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</si>
  <si>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</si>
  <si>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</si>
  <si>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</si>
  <si>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</si>
  <si>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</si>
  <si>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</si>
  <si>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</si>
  <si>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</si>
  <si>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</si>
  <si>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</si>
  <si>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</si>
  <si>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</si>
  <si>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</si>
  <si>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</si>
  <si>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</si>
  <si>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</si>
  <si>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</si>
  <si>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</si>
  <si>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</si>
  <si>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</si>
  <si>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</si>
  <si>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</si>
  <si>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</si>
  <si>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</si>
  <si>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</si>
  <si>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</si>
  <si>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</si>
  <si>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</si>
  <si>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</si>
  <si>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</si>
  <si>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</si>
  <si>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</si>
  <si>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</si>
  <si>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</si>
  <si>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</si>
  <si>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</si>
  <si>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</si>
  <si>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</si>
  <si>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</si>
  <si>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</si>
  <si>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</si>
  <si>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</si>
  <si>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</si>
  <si>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</si>
  <si>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</si>
  <si>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</si>
  <si>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</si>
  <si>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</si>
  <si>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</si>
  <si>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</si>
  <si>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</si>
  <si>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</si>
  <si>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</si>
  <si>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</si>
  <si>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</si>
  <si>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</si>
  <si>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</si>
  <si>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</si>
  <si>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</si>
  <si>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</si>
  <si>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</si>
  <si>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</si>
  <si>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</si>
  <si>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</si>
  <si>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</si>
  <si>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</si>
  <si>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</si>
  <si>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</si>
  <si>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</si>
  <si>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</si>
  <si>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</si>
  <si>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</si>
  <si>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</si>
  <si>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</si>
  <si>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</si>
  <si>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</si>
  <si>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</si>
  <si>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</si>
  <si>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</si>
  <si>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</si>
  <si>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</si>
  <si>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</si>
  <si>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</si>
  <si>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</si>
  <si>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</si>
  <si>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</si>
  <si>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</si>
  <si>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</si>
  <si>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</si>
  <si>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</si>
  <si>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</si>
  <si>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</si>
  <si>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</si>
  <si>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</si>
  <si>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</si>
  <si>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</si>
  <si>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</si>
  <si>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</si>
  <si>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</si>
  <si>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</si>
  <si>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</si>
  <si>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</si>
  <si>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</si>
  <si>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</si>
  <si>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</si>
  <si>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</si>
  <si>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</si>
  <si>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</si>
  <si>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</si>
  <si>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</si>
  <si>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</si>
  <si>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</si>
  <si>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</si>
  <si>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</si>
  <si>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</si>
  <si>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</si>
  <si>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</si>
  <si>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</si>
  <si>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</si>
  <si>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</si>
  <si>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</si>
  <si>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</si>
  <si>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</si>
  <si>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</si>
  <si>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</si>
  <si>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</si>
  <si>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</si>
  <si>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</si>
  <si>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</si>
  <si>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</si>
  <si>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</si>
  <si>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</si>
  <si>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</si>
  <si>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</si>
  <si>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</si>
  <si>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</si>
  <si>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</si>
  <si>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</si>
  <si>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</si>
  <si>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</si>
  <si>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</si>
  <si>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</si>
  <si>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</si>
  <si>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</si>
  <si>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</si>
  <si>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</si>
  <si>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</si>
  <si>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</si>
  <si>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</si>
  <si>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</si>
  <si>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</si>
  <si>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</si>
  <si>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</si>
  <si>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</si>
  <si>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</si>
  <si>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</si>
  <si>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</si>
  <si>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</si>
  <si>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</si>
  <si>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</si>
  <si>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</si>
  <si>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</si>
  <si>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</si>
  <si>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</si>
  <si>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</si>
  <si>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</si>
  <si>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</si>
  <si>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</si>
  <si>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</si>
  <si>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</si>
  <si>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</si>
  <si>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</si>
  <si>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</si>
  <si>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</si>
  <si>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</si>
  <si>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</si>
  <si>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</si>
  <si>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</si>
  <si>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</si>
  <si>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</si>
  <si>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</si>
  <si>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</si>
  <si>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</si>
  <si>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</si>
  <si>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</si>
  <si>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</si>
  <si>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</si>
  <si>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</si>
  <si>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</si>
  <si>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</si>
  <si>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</si>
  <si>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</si>
  <si>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</si>
  <si>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</si>
  <si>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</si>
  <si>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</si>
  <si>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</si>
  <si>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</si>
  <si>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</si>
  <si>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</si>
  <si>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</si>
  <si>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</si>
  <si>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</si>
  <si>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</si>
  <si>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</si>
  <si>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</si>
  <si>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</si>
  <si>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</si>
  <si>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</si>
  <si>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</si>
  <si>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</si>
  <si>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</si>
  <si>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</si>
  <si>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</si>
  <si>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</si>
  <si>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</si>
  <si>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</si>
  <si>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</si>
  <si>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</si>
  <si>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</si>
  <si>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</si>
  <si>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</si>
  <si>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</si>
  <si>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</si>
  <si>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</si>
  <si>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</si>
  <si>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</si>
  <si>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</si>
  <si>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</si>
  <si>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</si>
  <si>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</si>
  <si>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</si>
  <si>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</si>
  <si>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</si>
  <si>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</si>
  <si>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</si>
  <si>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</si>
  <si>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</si>
  <si>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</si>
  <si>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</si>
  <si>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</si>
  <si>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</si>
  <si>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</si>
  <si>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</si>
  <si>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</si>
  <si>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</si>
  <si>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</si>
  <si>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</si>
  <si>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</si>
  <si>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</si>
  <si>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</si>
  <si>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</si>
  <si>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</si>
  <si>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</si>
  <si>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</si>
  <si>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</si>
  <si>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</si>
  <si>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</si>
  <si>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</si>
  <si>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</si>
  <si>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</si>
  <si>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</si>
  <si>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</si>
  <si>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</si>
  <si>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</si>
  <si>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</si>
  <si>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</si>
  <si>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</si>
  <si>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</si>
  <si>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</si>
  <si>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</si>
  <si>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</si>
  <si>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</si>
  <si>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</si>
  <si>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</si>
  <si>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</si>
  <si>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</si>
  <si>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</si>
  <si>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</si>
  <si>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</si>
  <si>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</si>
  <si>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</si>
  <si>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</si>
  <si>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</si>
  <si>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</si>
  <si>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</si>
  <si>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</si>
  <si>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</si>
  <si>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</si>
  <si>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</si>
  <si>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</si>
  <si>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</si>
  <si>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</si>
  <si>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</si>
  <si>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</si>
  <si>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</si>
  <si>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</si>
  <si>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</si>
  <si>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</si>
  <si>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</si>
  <si>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</si>
  <si>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</si>
  <si>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</si>
  <si>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</si>
  <si>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</si>
  <si>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</si>
  <si>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</si>
  <si>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</si>
  <si>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</si>
  <si>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</si>
  <si>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</si>
  <si>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</si>
  <si>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</si>
  <si>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</si>
  <si>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</si>
  <si>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</si>
  <si>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</si>
  <si>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</si>
  <si>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</si>
  <si>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</si>
  <si>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</si>
  <si>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</si>
  <si>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</si>
  <si>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</si>
  <si>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</si>
  <si>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</si>
  <si>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</si>
  <si>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</si>
  <si>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</si>
  <si>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</si>
  <si>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</si>
  <si>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</si>
  <si>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</si>
  <si>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</si>
  <si>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</si>
  <si>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</si>
  <si>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</si>
  <si>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</si>
  <si>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</si>
  <si>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</si>
  <si>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</si>
  <si>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</si>
  <si>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</si>
  <si>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</si>
  <si>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</si>
  <si>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</si>
  <si>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</si>
  <si>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</si>
  <si>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</si>
  <si>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</si>
  <si>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</si>
  <si>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</si>
  <si>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</si>
  <si>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</si>
  <si>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</si>
  <si>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</si>
  <si>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</si>
  <si>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</si>
  <si>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</si>
  <si>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</si>
  <si>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</si>
  <si>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</si>
  <si>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</si>
  <si>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</si>
  <si>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</si>
  <si>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</si>
  <si>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</si>
  <si>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</si>
  <si>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</si>
  <si>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</si>
  <si>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</si>
  <si>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</si>
  <si>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</si>
  <si>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</si>
  <si>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</si>
  <si>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</si>
  <si>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</si>
  <si>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</si>
  <si>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</si>
  <si>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</si>
  <si>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</si>
  <si>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</si>
  <si>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</si>
  <si>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</si>
  <si>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</si>
  <si>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</si>
  <si>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</si>
  <si>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</si>
  <si>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</si>
  <si>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</si>
  <si>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</si>
  <si>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</si>
  <si>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</si>
  <si>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</si>
  <si>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</si>
  <si>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</si>
  <si>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</si>
  <si>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</si>
  <si>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</si>
  <si>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</si>
  <si>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</si>
  <si>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</si>
  <si>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</si>
  <si>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</si>
  <si>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</si>
  <si>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</si>
  <si>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</si>
  <si>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</si>
  <si>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</si>
  <si>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</si>
  <si>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</si>
  <si>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</si>
  <si>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</si>
  <si>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</si>
  <si>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</si>
  <si>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</si>
  <si>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</si>
  <si>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</si>
  <si>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</si>
  <si>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</si>
  <si>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</si>
  <si>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</si>
  <si>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</si>
  <si>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</si>
  <si>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</si>
  <si>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</si>
  <si>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</si>
  <si>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</si>
  <si>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</si>
  <si>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</si>
  <si>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</si>
  <si>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</si>
  <si>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</si>
  <si>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</si>
  <si>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</si>
  <si>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</si>
  <si>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</si>
  <si>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</si>
  <si>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</si>
  <si>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</si>
  <si>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</si>
  <si>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</si>
  <si>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</si>
  <si>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</si>
  <si>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</si>
  <si>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</si>
  <si>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</si>
  <si>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</si>
  <si>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</si>
  <si>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</si>
  <si>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</si>
  <si>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</si>
  <si>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</si>
  <si>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</si>
  <si>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</si>
  <si>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</si>
  <si>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</si>
  <si>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</si>
  <si>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</si>
  <si>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</si>
  <si>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</si>
  <si>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</si>
  <si>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</si>
  <si>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</si>
  <si>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</si>
  <si>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</si>
  <si>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</si>
  <si>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</si>
  <si>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</si>
  <si>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</si>
  <si>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</si>
  <si>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</si>
  <si>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</si>
  <si>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</si>
  <si>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</si>
  <si>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</si>
  <si>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</si>
  <si>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</si>
  <si>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</si>
  <si>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</si>
  <si>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</si>
  <si>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</si>
  <si>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</si>
  <si>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</si>
  <si>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</si>
  <si>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</si>
  <si>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</si>
  <si>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</si>
  <si>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</si>
  <si>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</si>
  <si>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</si>
  <si>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</si>
  <si>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</si>
  <si>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</si>
  <si>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</si>
  <si>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</si>
  <si>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</si>
  <si>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</si>
  <si>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</si>
  <si>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</si>
  <si>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</si>
  <si>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</si>
  <si>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</si>
  <si>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</si>
  <si>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</si>
  <si>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</si>
  <si>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</si>
  <si>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</si>
  <si>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</si>
  <si>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</si>
  <si>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</si>
  <si>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</si>
  <si>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</si>
  <si>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</si>
  <si>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</si>
  <si>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</si>
  <si>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</si>
  <si>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</si>
  <si>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</si>
  <si>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</si>
  <si>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</si>
  <si>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</si>
  <si>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</si>
  <si>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</si>
  <si>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</si>
  <si>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</si>
  <si>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</si>
  <si>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</si>
  <si>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</si>
  <si>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</si>
  <si>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</si>
  <si>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</si>
  <si>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</si>
  <si>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</si>
  <si>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</si>
  <si>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</si>
  <si>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</si>
  <si>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</si>
  <si>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</si>
  <si>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</si>
  <si>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</si>
  <si>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</si>
  <si>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</si>
  <si>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</si>
  <si>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</si>
  <si>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</si>
  <si>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</si>
  <si>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</si>
  <si>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</si>
  <si>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</si>
  <si>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</si>
  <si>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</si>
  <si>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</si>
  <si>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</si>
  <si>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</si>
  <si>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</si>
  <si>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</si>
  <si>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</si>
  <si>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</si>
  <si>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</si>
  <si>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</si>
  <si>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</si>
  <si>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</si>
  <si>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</si>
  <si>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</si>
  <si>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</si>
  <si>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</si>
  <si>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</si>
  <si>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</si>
  <si>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</si>
  <si>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</si>
  <si>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</si>
  <si>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</si>
  <si>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</si>
  <si>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</si>
  <si>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</si>
  <si>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</si>
  <si>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</si>
  <si>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</si>
  <si>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</si>
  <si>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</si>
  <si>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</si>
  <si>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</si>
  <si>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</si>
  <si>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</si>
  <si>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</si>
  <si>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</si>
  <si>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</si>
  <si>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</si>
  <si>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</si>
  <si>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</si>
  <si>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</si>
  <si>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</si>
  <si>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</si>
  <si>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</si>
  <si>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</si>
  <si>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</si>
  <si>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</si>
  <si>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</si>
  <si>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</si>
  <si>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</si>
  <si>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</si>
  <si>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</si>
  <si>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</si>
  <si>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</si>
  <si>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</si>
  <si>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</si>
  <si>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</si>
  <si>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</si>
  <si>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</si>
  <si>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</si>
  <si>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</si>
  <si>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</si>
  <si>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</si>
  <si>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</si>
  <si>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</si>
  <si>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</si>
  <si>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</si>
  <si>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</si>
  <si>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</si>
  <si>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</si>
  <si>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</si>
  <si>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</si>
  <si>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</si>
  <si>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</si>
  <si>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</si>
  <si>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</si>
  <si>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</si>
  <si>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</si>
  <si>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</si>
  <si>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</si>
  <si>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</si>
  <si>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</si>
  <si>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</si>
  <si>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</si>
  <si>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</si>
  <si>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</si>
  <si>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</si>
  <si>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</si>
  <si>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</si>
  <si>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</si>
  <si>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</si>
  <si>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</si>
  <si>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</si>
  <si>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</si>
  <si>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</si>
  <si>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</si>
  <si>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</si>
  <si>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</si>
  <si>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</si>
  <si>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</si>
  <si>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</si>
  <si>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</si>
  <si>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</si>
  <si>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</si>
  <si>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</si>
  <si>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</si>
  <si>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</si>
  <si>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</si>
  <si>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</si>
  <si>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</si>
  <si>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</si>
  <si>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</si>
  <si>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</si>
  <si>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</si>
  <si>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</si>
  <si>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</si>
  <si>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</si>
  <si>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</si>
  <si>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</si>
  <si>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</si>
  <si>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</si>
  <si>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</si>
  <si>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</si>
  <si>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</si>
  <si>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</si>
  <si>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</si>
  <si>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</si>
  <si>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</si>
  <si>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</si>
  <si>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</si>
  <si>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</si>
  <si>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</si>
  <si>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</si>
  <si>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</si>
  <si>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</si>
  <si>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</si>
  <si>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</si>
  <si>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</si>
  <si>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</si>
  <si>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</si>
  <si>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</si>
  <si>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</si>
  <si>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</si>
  <si>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</si>
  <si>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</si>
  <si>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</si>
  <si>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</si>
  <si>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</si>
  <si>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</si>
  <si>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</si>
  <si>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</si>
  <si>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</si>
  <si>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</si>
  <si>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</si>
  <si>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</si>
  <si>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</si>
  <si>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</si>
  <si>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</si>
  <si>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</si>
  <si>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</si>
  <si>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</si>
  <si>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</si>
  <si>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</si>
  <si>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</si>
  <si>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</si>
  <si>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</si>
  <si>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</si>
  <si>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</si>
  <si>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</si>
  <si>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</si>
  <si>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</si>
  <si>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</si>
  <si>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</si>
  <si>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</si>
  <si>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</si>
  <si>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</si>
  <si>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</si>
  <si>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</si>
  <si>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</si>
  <si>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</si>
  <si>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</si>
  <si>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</si>
  <si>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</si>
  <si>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</si>
  <si>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</si>
  <si>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</si>
  <si>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</si>
  <si>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</si>
  <si>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</si>
  <si>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</si>
  <si>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</si>
  <si>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</si>
  <si>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</si>
  <si>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</si>
  <si>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</si>
  <si>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</si>
  <si>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</si>
  <si>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</si>
  <si>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</si>
  <si>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</si>
  <si>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</si>
  <si>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</si>
  <si>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</si>
  <si>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</si>
  <si>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</si>
  <si>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</si>
  <si>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</si>
  <si>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</si>
  <si>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</si>
  <si>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</si>
  <si>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</si>
  <si>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</si>
  <si>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</si>
  <si>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</si>
  <si>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</si>
  <si>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</si>
  <si>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</si>
  <si>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</si>
  <si>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</si>
  <si>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</si>
  <si>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</si>
  <si>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</si>
  <si>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</si>
  <si>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</si>
  <si>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</si>
  <si>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</si>
  <si>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</si>
  <si>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</si>
  <si>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</si>
  <si>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</si>
  <si>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</si>
  <si>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</si>
  <si>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</si>
  <si>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</si>
  <si>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</si>
  <si>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</si>
  <si>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</si>
  <si>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</si>
  <si>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</si>
  <si>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</si>
  <si>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</si>
  <si>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</si>
  <si>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</si>
  <si>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</si>
  <si>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</si>
  <si>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</si>
  <si>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</si>
  <si>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</si>
  <si>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</si>
  <si>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</si>
  <si>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</si>
  <si>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</si>
  <si>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</si>
  <si>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</si>
  <si>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</si>
  <si>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</si>
  <si>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</si>
  <si>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</si>
  <si>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</si>
  <si>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</si>
  <si>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</si>
  <si>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</si>
  <si>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</si>
  <si>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</si>
  <si>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</si>
  <si>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</si>
  <si>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</si>
  <si>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</si>
  <si>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</si>
  <si>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</si>
  <si>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</si>
  <si>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</si>
  <si>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</si>
  <si>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</si>
  <si>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</si>
  <si>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</si>
  <si>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</si>
  <si>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</si>
  <si>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</si>
  <si>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</si>
  <si>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</si>
  <si>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</si>
  <si>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</si>
  <si>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</si>
  <si>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</si>
  <si>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</si>
  <si>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</si>
  <si>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</si>
  <si>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</si>
  <si>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</si>
  <si>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</si>
  <si>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</si>
  <si>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</si>
  <si>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</si>
  <si>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</si>
  <si>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</si>
  <si>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</si>
  <si>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</si>
  <si>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</si>
  <si>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</si>
  <si>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</si>
  <si>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</si>
  <si>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</si>
  <si>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</si>
  <si>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</si>
  <si>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</si>
  <si>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</si>
  <si>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</si>
  <si>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</si>
  <si>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</si>
  <si>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</si>
  <si>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</si>
  <si>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</si>
  <si>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</si>
  <si>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</si>
  <si>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</si>
  <si>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</si>
  <si>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</si>
  <si>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</si>
  <si>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</si>
  <si>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</si>
  <si>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</si>
  <si>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</si>
  <si>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</si>
  <si>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</si>
  <si>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</si>
  <si>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</si>
  <si>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</si>
  <si>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</si>
  <si>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</si>
  <si>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</si>
  <si>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</si>
  <si>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</si>
  <si>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</si>
  <si>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</si>
  <si>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</si>
  <si>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</si>
  <si>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</si>
  <si>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</si>
  <si>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</si>
  <si>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</si>
  <si>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</si>
  <si>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</si>
  <si>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</si>
  <si>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</si>
  <si>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</si>
  <si>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</si>
  <si>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</si>
  <si>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</si>
  <si>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</si>
  <si>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</si>
  <si>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</si>
  <si>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</si>
  <si>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</si>
  <si>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</si>
  <si>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</si>
  <si>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</si>
  <si>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</si>
  <si>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</si>
  <si>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</si>
  <si>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</si>
  <si>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</si>
  <si>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</si>
  <si>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</si>
  <si>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</si>
  <si>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</si>
  <si>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</si>
  <si>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</si>
  <si>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</si>
  <si>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</si>
  <si>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</si>
  <si>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</si>
  <si>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</si>
  <si>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</si>
  <si>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</si>
  <si>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</si>
  <si>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</si>
  <si>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</si>
  <si>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</si>
  <si>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</si>
  <si>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</si>
  <si>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</si>
  <si>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</si>
  <si>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</si>
  <si>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</si>
  <si>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</si>
  <si>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</si>
  <si>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</si>
  <si>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</si>
  <si>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</si>
  <si>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</si>
  <si>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</si>
  <si>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</si>
  <si>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</si>
  <si>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</si>
  <si>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</si>
  <si>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</si>
  <si>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</si>
  <si>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</si>
  <si>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</si>
  <si>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</si>
  <si>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</si>
  <si>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</si>
  <si>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</si>
  <si>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</si>
  <si>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</si>
  <si>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</si>
  <si>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</si>
  <si>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</si>
  <si>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</si>
  <si>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</si>
  <si>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</si>
  <si>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</si>
  <si>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</si>
  <si>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</si>
  <si>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</si>
  <si>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</si>
  <si>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</si>
  <si>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</si>
  <si>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</si>
  <si>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</si>
  <si>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</si>
  <si>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</si>
  <si>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</si>
  <si>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</si>
  <si>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</si>
  <si>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</si>
  <si>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</si>
  <si>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</si>
  <si>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</si>
  <si>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</si>
  <si>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</si>
  <si>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</si>
  <si>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</si>
  <si>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</si>
  <si>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</si>
  <si>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</si>
  <si>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</si>
  <si>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</si>
  <si>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</si>
  <si>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</si>
  <si>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</si>
  <si>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</si>
  <si>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</si>
  <si>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</si>
  <si>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</si>
  <si>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</si>
  <si>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</si>
  <si>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</si>
  <si>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</si>
  <si>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</si>
  <si>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</si>
  <si>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</si>
  <si>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</si>
  <si>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</si>
  <si>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</si>
  <si>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</si>
  <si>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</si>
  <si>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</si>
  <si>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</si>
  <si>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</si>
  <si>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</si>
  <si>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</si>
  <si>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</si>
  <si>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</si>
  <si>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</si>
  <si>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</si>
  <si>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</si>
  <si>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</si>
  <si>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</si>
  <si>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</si>
  <si>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</si>
  <si>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</si>
  <si>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</si>
  <si>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</si>
  <si>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</si>
  <si>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</si>
  <si>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</si>
  <si>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</si>
  <si>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</si>
  <si>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</si>
  <si>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</si>
  <si>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</si>
  <si>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</si>
  <si>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</si>
  <si>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</si>
  <si>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</si>
  <si>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</si>
  <si>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</si>
  <si>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</si>
  <si>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</si>
  <si>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</si>
  <si>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</si>
  <si>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</si>
  <si>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</si>
  <si>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</si>
  <si>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</si>
  <si>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</si>
  <si>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</si>
  <si>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</si>
  <si>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</si>
  <si>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</si>
  <si>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</si>
  <si>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</si>
  <si>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</si>
  <si>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</si>
  <si>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</si>
  <si>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</si>
  <si>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</si>
  <si>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</si>
  <si>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</si>
  <si>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</si>
  <si>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</si>
  <si>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</si>
  <si>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</si>
  <si>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</si>
  <si>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</si>
  <si>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</si>
  <si>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</si>
  <si>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</si>
  <si>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</si>
  <si>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</si>
  <si>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</si>
  <si>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</si>
  <si>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</si>
  <si>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</si>
  <si>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</si>
  <si>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</si>
  <si>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</si>
  <si>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</si>
  <si>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</si>
  <si>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</si>
  <si>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</si>
  <si>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</si>
  <si>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</si>
  <si>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</si>
  <si>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</si>
  <si>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</si>
  <si>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</si>
  <si>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</si>
  <si>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</si>
  <si>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</si>
  <si>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</si>
  <si>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</si>
  <si>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</si>
  <si>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</si>
  <si>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</si>
  <si>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</si>
  <si>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</si>
  <si>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</si>
  <si>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</si>
  <si>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</si>
  <si>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</si>
  <si>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</si>
  <si>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</si>
  <si>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</si>
  <si>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</si>
  <si>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</si>
  <si>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</si>
  <si>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</si>
  <si>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</si>
  <si>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</si>
  <si>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</si>
  <si>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</si>
  <si>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</si>
  <si>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</si>
  <si>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</si>
  <si>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</si>
  <si>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</si>
  <si>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</si>
  <si>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</si>
  <si>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</si>
  <si>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</si>
  <si>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</si>
  <si>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</si>
  <si>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</si>
  <si>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</si>
  <si>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</si>
  <si>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</si>
  <si>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</si>
  <si>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</si>
  <si>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</si>
  <si>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</si>
  <si>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</si>
  <si>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</si>
  <si>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</si>
  <si>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</si>
  <si>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</si>
  <si>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</si>
  <si>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</si>
  <si>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</si>
  <si>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</si>
  <si>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</si>
  <si>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</si>
  <si>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</si>
  <si>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</si>
  <si>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</si>
  <si>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</si>
  <si>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</si>
  <si>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</si>
  <si>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</si>
  <si>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</si>
  <si>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</si>
  <si>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</si>
  <si>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</si>
  <si>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</si>
  <si>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</si>
  <si>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</si>
  <si>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</si>
  <si>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</si>
  <si>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</si>
  <si>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</si>
  <si>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</si>
  <si>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</si>
  <si>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</si>
  <si>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</si>
  <si>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</si>
  <si>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</si>
  <si>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</si>
  <si>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</si>
  <si>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</si>
  <si>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</si>
  <si>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</si>
  <si>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</si>
  <si>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</si>
  <si>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</si>
  <si>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</si>
  <si>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</si>
  <si>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</si>
  <si>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</si>
  <si>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</si>
  <si>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</si>
  <si>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</si>
  <si>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</si>
  <si>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</si>
  <si>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</si>
  <si>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</si>
  <si>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</si>
  <si>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</si>
  <si>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</si>
  <si>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</si>
  <si>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</si>
  <si>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</si>
  <si>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</si>
  <si>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</si>
  <si>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</si>
  <si>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</si>
  <si>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</si>
  <si>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</si>
  <si>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</si>
  <si>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</si>
  <si>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</si>
  <si>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</si>
  <si>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</si>
  <si>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</si>
  <si>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</si>
  <si>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</si>
  <si>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</si>
  <si>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</si>
  <si>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</si>
  <si>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</si>
  <si>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</si>
  <si>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</si>
  <si>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</si>
  <si>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</si>
  <si>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</si>
  <si>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</si>
  <si>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</si>
  <si>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</si>
  <si>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</si>
  <si>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</si>
  <si>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</si>
  <si>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</si>
  <si>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</si>
  <si>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</si>
  <si>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</si>
  <si>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</si>
  <si>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</si>
  <si>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</si>
  <si>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</si>
  <si>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</si>
  <si>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</si>
  <si>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</si>
  <si>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</si>
  <si>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</si>
  <si>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</si>
  <si>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</si>
  <si>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</si>
  <si>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</si>
  <si>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</si>
  <si>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</si>
  <si>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</si>
  <si>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</si>
  <si>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</si>
  <si>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</si>
  <si>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</si>
  <si>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</si>
  <si>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</si>
  <si>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</si>
  <si>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</si>
  <si>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</si>
  <si>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</si>
  <si>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</si>
  <si>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</si>
  <si>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</si>
  <si>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</si>
  <si>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</si>
  <si>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</si>
  <si>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</si>
  <si>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</si>
  <si>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</si>
  <si>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</si>
  <si>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</si>
  <si>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</si>
  <si>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</si>
  <si>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</si>
  <si>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</si>
  <si>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</si>
  <si>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</si>
  <si>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</si>
  <si>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</si>
  <si>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</si>
  <si>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</si>
  <si>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</si>
  <si>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</si>
  <si>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</si>
  <si>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</si>
  <si>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</si>
  <si>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</si>
  <si>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</si>
  <si>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</si>
  <si>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</si>
  <si>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</si>
  <si>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</si>
  <si>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</si>
  <si>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</si>
  <si>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</si>
  <si>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</si>
  <si>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</si>
  <si>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</si>
  <si>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</si>
  <si>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</si>
  <si>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</si>
  <si>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</si>
  <si>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</si>
  <si>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</si>
  <si>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</si>
  <si>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</si>
  <si>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</si>
  <si>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</si>
  <si>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</si>
  <si>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</si>
  <si>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</si>
  <si>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</si>
  <si>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</si>
  <si>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</si>
  <si>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</si>
  <si>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</si>
  <si>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</si>
  <si>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</si>
  <si>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</si>
  <si>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</si>
  <si>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</si>
  <si>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</si>
  <si>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</si>
  <si>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</si>
  <si>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</si>
  <si>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</si>
  <si>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</si>
  <si>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</si>
  <si>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</si>
  <si>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</si>
  <si>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</si>
  <si>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</si>
  <si>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</si>
  <si>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</si>
  <si>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</si>
  <si>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</si>
  <si>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</si>
  <si>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</si>
  <si>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</si>
  <si>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</si>
  <si>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</si>
  <si>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</si>
  <si>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</si>
  <si>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</si>
  <si>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</si>
  <si>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</si>
  <si>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</si>
  <si>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</si>
  <si>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</si>
  <si>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</si>
  <si>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</si>
  <si>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</si>
  <si>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</si>
  <si>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</si>
  <si>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</si>
  <si>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</si>
  <si>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</si>
  <si>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</si>
  <si>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</si>
  <si>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</si>
  <si>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</si>
  <si>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</si>
  <si>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</si>
  <si>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</si>
  <si>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</si>
  <si>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</si>
  <si>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</si>
  <si>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</si>
  <si>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</si>
  <si>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</si>
  <si>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</si>
  <si>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</si>
  <si>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</si>
  <si>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</si>
  <si>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</si>
  <si>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</si>
  <si>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</si>
  <si>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</si>
  <si>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</si>
  <si>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</si>
  <si>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</si>
  <si>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</si>
  <si>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</si>
  <si>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</si>
  <si>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</si>
  <si>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</si>
  <si>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</si>
  <si>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</si>
  <si>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</si>
  <si>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</si>
  <si>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</si>
  <si>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</si>
  <si>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</si>
  <si>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</si>
  <si>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</si>
  <si>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</si>
  <si>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</si>
  <si>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</si>
  <si>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</si>
  <si>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</si>
  <si>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</si>
  <si>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</si>
  <si>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</si>
  <si>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</si>
  <si>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</si>
  <si>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</si>
  <si>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</si>
  <si>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</si>
  <si>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</si>
  <si>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</si>
  <si>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</si>
  <si>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</si>
  <si>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</si>
  <si>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</si>
  <si>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</si>
  <si>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</si>
  <si>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</si>
  <si>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</si>
  <si>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</si>
  <si>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</si>
  <si>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</si>
  <si>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</si>
  <si>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</si>
  <si>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</si>
  <si>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</si>
  <si>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</si>
  <si>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</si>
  <si>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</si>
  <si>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</si>
  <si>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</si>
  <si>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</si>
  <si>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</si>
  <si>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</si>
  <si>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</si>
  <si>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</si>
  <si>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</si>
  <si>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</si>
  <si>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</si>
  <si>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</si>
  <si>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</si>
  <si>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</si>
  <si>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</si>
  <si>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</si>
  <si>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</si>
  <si>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</si>
  <si>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</si>
  <si>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</si>
  <si>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</si>
  <si>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</si>
  <si>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</si>
  <si>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</si>
  <si>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</si>
  <si>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</si>
  <si>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</si>
  <si>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</si>
  <si>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</si>
  <si>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</si>
  <si>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</si>
  <si>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</si>
  <si>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</si>
  <si>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</si>
  <si>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</si>
  <si>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</si>
  <si>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</si>
  <si>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</si>
  <si>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</si>
  <si>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</si>
  <si>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</si>
  <si>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</si>
  <si>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</si>
  <si>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</si>
  <si>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</si>
  <si>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</si>
  <si>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</si>
  <si>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</si>
  <si>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</si>
  <si>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</si>
  <si>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</si>
  <si>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</si>
  <si>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</si>
  <si>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</si>
  <si>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</si>
  <si>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</si>
  <si>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</si>
  <si>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</si>
  <si>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</si>
  <si>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</si>
  <si>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</si>
  <si>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</si>
  <si>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</si>
  <si>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</si>
  <si>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</si>
  <si>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</si>
  <si>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</si>
  <si>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</si>
  <si>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</si>
  <si>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</si>
  <si>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</si>
  <si>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</si>
  <si>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</si>
  <si>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</si>
  <si>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</si>
  <si>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</si>
  <si>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</si>
  <si>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</si>
  <si>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</si>
  <si>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</si>
  <si>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</si>
  <si>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</si>
  <si>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</si>
  <si>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</si>
  <si>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</si>
  <si>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</si>
  <si>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</si>
  <si>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</si>
  <si>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</si>
  <si>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</si>
  <si>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</si>
  <si>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</si>
  <si>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</si>
  <si>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</si>
  <si>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</si>
  <si>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</si>
  <si>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</si>
  <si>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</si>
  <si>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</si>
  <si>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</si>
  <si>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</si>
  <si>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</si>
  <si>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</si>
  <si>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</si>
  <si>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</si>
  <si>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</si>
  <si>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</si>
  <si>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</si>
  <si>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</si>
  <si>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</si>
  <si>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</si>
  <si>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</si>
  <si>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</si>
  <si>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</si>
  <si>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</si>
  <si>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</si>
  <si>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</si>
  <si>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</si>
  <si>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</si>
  <si>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</si>
  <si>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</si>
  <si>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</si>
  <si>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</si>
  <si>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</si>
  <si>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</si>
  <si>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</si>
  <si>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</si>
  <si>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</si>
  <si>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</si>
  <si>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</si>
  <si>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</si>
  <si>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</si>
  <si>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</si>
  <si>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</si>
  <si>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</si>
  <si>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</si>
  <si>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</si>
  <si>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</si>
  <si>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</si>
  <si>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</si>
  <si>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</si>
  <si>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</si>
  <si>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</si>
  <si>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</si>
  <si>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</si>
  <si>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</si>
  <si>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</si>
  <si>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</si>
  <si>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</si>
  <si>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</si>
  <si>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</si>
  <si>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</si>
  <si>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</si>
  <si>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</si>
  <si>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</si>
  <si>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</si>
  <si>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</si>
  <si>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</si>
  <si>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</si>
  <si>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</si>
  <si>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</si>
  <si>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</si>
  <si>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</si>
  <si>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</si>
  <si>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</si>
  <si>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</si>
  <si>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</si>
  <si>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</si>
  <si>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</si>
  <si>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</si>
  <si>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</si>
  <si>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</si>
  <si>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</si>
  <si>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</si>
  <si>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</si>
  <si>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</si>
  <si>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</si>
  <si>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</si>
  <si>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</si>
  <si>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</si>
  <si>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</si>
  <si>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</si>
  <si>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</si>
  <si>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</si>
  <si>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</si>
  <si>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</si>
  <si>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</si>
  <si>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</si>
  <si>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</si>
  <si>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</si>
  <si>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</si>
  <si>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</si>
  <si>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</si>
  <si>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</si>
  <si>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</si>
  <si>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</si>
  <si>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</si>
  <si>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</si>
  <si>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</si>
  <si>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</si>
  <si>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</si>
  <si>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</si>
  <si>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</si>
  <si>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</si>
  <si>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</si>
  <si>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</si>
  <si>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</si>
  <si>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</si>
  <si>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</si>
  <si>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</si>
  <si>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</si>
  <si>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</si>
  <si>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</si>
  <si>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</si>
  <si>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</si>
  <si>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</si>
  <si>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</si>
  <si>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</si>
  <si>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</si>
  <si>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</si>
  <si>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</si>
  <si>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</si>
  <si>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</si>
  <si>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</si>
  <si>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</si>
  <si>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</si>
  <si>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</si>
  <si>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</si>
  <si>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</si>
  <si>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</si>
  <si>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</si>
  <si>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</si>
  <si>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</si>
  <si>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</si>
  <si>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</si>
  <si>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</si>
  <si>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</si>
  <si>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</si>
  <si>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</si>
  <si>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</si>
  <si>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</si>
  <si>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</si>
  <si>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</si>
  <si>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</si>
  <si>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</si>
  <si>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</si>
  <si>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</si>
  <si>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</si>
  <si>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</si>
  <si>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</si>
  <si>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</si>
  <si>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</si>
  <si>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</si>
  <si>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</si>
  <si>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</si>
  <si>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</si>
  <si>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</si>
  <si>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</si>
  <si>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</si>
  <si>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</si>
  <si>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</si>
  <si>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</si>
  <si>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</si>
  <si>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</si>
  <si>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</si>
  <si>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</si>
  <si>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</si>
  <si>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</si>
  <si>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</si>
  <si>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</si>
  <si>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</si>
  <si>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</si>
  <si>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</si>
  <si>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</si>
  <si>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</si>
  <si>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</si>
  <si>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</si>
  <si>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</si>
  <si>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</si>
  <si>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</si>
  <si>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</si>
  <si>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</si>
  <si>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</si>
  <si>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</si>
  <si>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</si>
  <si>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</si>
  <si>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</si>
  <si>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</si>
  <si>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</si>
  <si>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</si>
  <si>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</si>
  <si>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</si>
  <si>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</si>
  <si>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</si>
  <si>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</si>
  <si>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</si>
  <si>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</si>
  <si>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</si>
  <si>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</si>
  <si>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</si>
  <si>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</si>
  <si>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</si>
  <si>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</si>
  <si>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</si>
  <si>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</si>
  <si>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</si>
  <si>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</si>
  <si>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</si>
  <si>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</si>
  <si>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</si>
  <si>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</si>
  <si>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</si>
  <si>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</si>
  <si>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</si>
  <si>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</si>
  <si>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</si>
  <si>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</si>
  <si>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</si>
  <si>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</si>
  <si>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</si>
  <si>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</si>
  <si>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</si>
  <si>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</si>
  <si>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</si>
  <si>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</si>
  <si>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</si>
  <si>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</si>
  <si>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</si>
  <si>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</si>
  <si>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</si>
  <si>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</si>
  <si>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</si>
  <si>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</si>
  <si>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</si>
  <si>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</si>
  <si>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</si>
  <si>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</si>
  <si>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</si>
  <si>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</si>
  <si>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</si>
  <si>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</si>
  <si>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</si>
  <si>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</si>
  <si>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</si>
  <si>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</si>
  <si>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</si>
  <si>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</si>
  <si>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</si>
  <si>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</si>
  <si>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</si>
  <si>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</si>
  <si>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</si>
  <si>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</si>
  <si>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</si>
  <si>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</si>
  <si>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</si>
  <si>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</si>
  <si>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</si>
  <si>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</si>
  <si>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</si>
  <si>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</si>
  <si>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</si>
  <si>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</si>
  <si>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</si>
  <si>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</si>
  <si>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</si>
  <si>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</si>
  <si>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</si>
  <si>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</si>
  <si>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</si>
  <si>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</si>
  <si>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</si>
  <si>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</si>
  <si>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</si>
  <si>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</si>
  <si>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</si>
  <si>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</si>
  <si>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</si>
  <si>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</si>
  <si>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</si>
  <si>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</si>
  <si>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</si>
  <si>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</si>
  <si>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</si>
  <si>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</si>
  <si>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</si>
  <si>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</si>
  <si>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</si>
  <si>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</si>
  <si>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</si>
  <si>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</si>
  <si>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</si>
  <si>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</si>
  <si>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</si>
  <si>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</si>
  <si>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</si>
  <si>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</si>
  <si>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</si>
  <si>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</si>
  <si>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</si>
  <si>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</si>
  <si>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</si>
  <si>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</si>
  <si>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</si>
  <si>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</si>
  <si>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</si>
  <si>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</si>
  <si>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</si>
  <si>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</si>
  <si>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</si>
  <si>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</si>
  <si>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</si>
  <si>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</si>
  <si>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</si>
  <si>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</si>
  <si>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</si>
  <si>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</si>
  <si>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</si>
  <si>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</si>
  <si>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</si>
  <si>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</si>
  <si>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</si>
  <si>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</si>
  <si>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</si>
  <si>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</si>
  <si>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</si>
  <si>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</si>
  <si>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</si>
  <si>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</si>
  <si>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</si>
  <si>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</si>
  <si>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</si>
  <si>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</si>
  <si>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</si>
  <si>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</si>
  <si>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</si>
  <si>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</si>
  <si>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</si>
  <si>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</si>
  <si>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</si>
  <si>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</si>
  <si>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</si>
  <si>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</si>
  <si>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</si>
  <si>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</si>
  <si>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</si>
  <si>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</si>
  <si>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</si>
  <si>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</si>
  <si>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</si>
  <si>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</si>
  <si>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</si>
  <si>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</si>
  <si>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</si>
  <si>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</si>
  <si>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</si>
  <si>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</si>
  <si>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</si>
  <si>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</si>
  <si>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</si>
  <si>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</si>
  <si>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</si>
  <si>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</si>
  <si>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</si>
  <si>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</si>
  <si>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</si>
  <si>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</si>
  <si>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</si>
  <si>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</si>
  <si>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</si>
  <si>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</si>
  <si>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</si>
  <si>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</si>
  <si>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</si>
  <si>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</si>
  <si>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</si>
  <si>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</si>
  <si>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</si>
  <si>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</si>
  <si>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</si>
  <si>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</si>
  <si>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</si>
  <si>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</si>
  <si>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</si>
  <si>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</si>
  <si>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</si>
  <si>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</si>
  <si>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</si>
  <si>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</si>
  <si>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</si>
  <si>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</si>
  <si>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</si>
  <si>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</si>
  <si>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</si>
  <si>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</si>
  <si>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</si>
  <si>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</si>
  <si>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</si>
  <si>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</si>
  <si>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</si>
  <si>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</si>
  <si>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</si>
  <si>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</si>
  <si>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</si>
  <si>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</si>
  <si>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</si>
  <si>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</si>
  <si>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</si>
  <si>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</si>
  <si>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</si>
  <si>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</si>
  <si>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</si>
  <si>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</si>
  <si>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</si>
  <si>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</si>
  <si>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</si>
  <si>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</si>
  <si>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</si>
  <si>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</si>
  <si>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</si>
  <si>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</si>
  <si>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</si>
  <si>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</si>
  <si>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</si>
  <si>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</si>
  <si>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</si>
  <si>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</si>
  <si>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</si>
  <si>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</si>
  <si>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</si>
  <si>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</si>
  <si>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</si>
  <si>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</si>
  <si>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</si>
  <si>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</si>
  <si>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</si>
  <si>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</si>
  <si>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</si>
  <si>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</si>
  <si>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</si>
  <si>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</si>
  <si>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</si>
  <si>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</si>
  <si>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</si>
  <si>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</si>
  <si>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</si>
  <si>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</si>
  <si>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</si>
  <si>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</si>
  <si>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</si>
  <si>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</si>
  <si>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</si>
  <si>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</si>
  <si>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</si>
  <si>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</si>
  <si>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</si>
  <si>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</si>
  <si>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</si>
  <si>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</si>
  <si>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</si>
  <si>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</si>
  <si>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</si>
  <si>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</si>
  <si>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</si>
  <si>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</si>
  <si>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</si>
  <si>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</si>
  <si>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</si>
  <si>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</si>
  <si>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</si>
  <si>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</si>
  <si>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</si>
  <si>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</si>
  <si>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</si>
  <si>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</si>
  <si>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</si>
  <si>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</si>
  <si>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</si>
  <si>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</si>
  <si>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</si>
  <si>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</si>
  <si>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</si>
  <si>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</si>
  <si>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</si>
  <si>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</si>
  <si>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</si>
  <si>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</si>
  <si>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</si>
  <si>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</si>
  <si>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</si>
  <si>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</si>
  <si>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</si>
  <si>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</si>
  <si>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</si>
  <si>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</si>
  <si>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</si>
  <si>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</si>
  <si>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</si>
  <si>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</si>
  <si>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</si>
  <si>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</si>
  <si>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</si>
  <si>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</si>
  <si>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</si>
  <si>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</si>
  <si>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</si>
  <si>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</si>
  <si>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</si>
  <si>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</si>
  <si>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</si>
  <si>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</si>
  <si>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</si>
  <si>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</si>
  <si>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</si>
  <si>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</si>
  <si>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</si>
  <si>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</si>
  <si>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</si>
  <si>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</si>
  <si>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</si>
  <si>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</si>
  <si>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</si>
  <si>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</si>
  <si>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</si>
  <si>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</si>
  <si>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</si>
  <si>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</si>
  <si>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</si>
  <si>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</si>
  <si>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</si>
  <si>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</si>
  <si>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</si>
  <si>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</si>
  <si>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</si>
  <si>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</si>
  <si>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</si>
  <si>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</si>
  <si>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</si>
  <si>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</si>
  <si>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</si>
  <si>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</si>
  <si>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</si>
  <si>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</si>
  <si>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</si>
  <si>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</si>
  <si>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</si>
  <si>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</si>
  <si>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</si>
  <si>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</si>
  <si>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</si>
  <si>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</si>
  <si>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</si>
  <si>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</si>
  <si>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</si>
  <si>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</si>
  <si>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</si>
  <si>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</si>
  <si>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</si>
  <si>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</si>
  <si>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</si>
  <si>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</si>
  <si>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</si>
  <si>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</si>
  <si>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</si>
  <si>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</si>
  <si>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</si>
  <si>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</si>
  <si>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</si>
  <si>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</si>
  <si>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</si>
  <si>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</si>
  <si>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</si>
  <si>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</si>
  <si>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</si>
  <si>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</si>
  <si>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</si>
  <si>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</si>
  <si>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</si>
  <si>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</si>
  <si>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</si>
  <si>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</si>
  <si>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</si>
  <si>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</si>
  <si>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</si>
  <si>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</si>
  <si>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</si>
  <si>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</si>
  <si>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</si>
  <si>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</si>
  <si>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</si>
  <si>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</si>
  <si>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</si>
  <si>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</si>
  <si>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</si>
  <si>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</si>
  <si>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</si>
  <si>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</si>
  <si>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</si>
  <si>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</si>
  <si>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</si>
  <si>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</si>
  <si>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</si>
  <si>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</si>
  <si>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</si>
  <si>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</si>
  <si>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</si>
  <si>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</si>
  <si>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</si>
  <si>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</si>
  <si>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</si>
  <si>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</si>
  <si>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</si>
  <si>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</si>
  <si>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</si>
  <si>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</si>
  <si>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</si>
  <si>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</si>
  <si>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</si>
  <si>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</si>
  <si>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</si>
  <si>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</si>
  <si>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</si>
  <si>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</si>
  <si>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</si>
  <si>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</si>
  <si>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</si>
  <si>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</si>
  <si>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</si>
  <si>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</si>
  <si>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</si>
  <si>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</si>
  <si>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</si>
  <si>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</si>
  <si>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</si>
  <si>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</si>
  <si>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</si>
  <si>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</si>
  <si>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</si>
  <si>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</si>
  <si>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</si>
  <si>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</si>
  <si>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</si>
  <si>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</si>
  <si>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</si>
  <si>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</si>
  <si>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</si>
  <si>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</si>
  <si>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</si>
  <si>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</si>
  <si>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</si>
  <si>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</si>
  <si>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</si>
  <si>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</si>
  <si>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</si>
  <si>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</si>
  <si>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</si>
  <si>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</si>
  <si>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</si>
  <si>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</si>
  <si>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</si>
  <si>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</si>
  <si>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</si>
  <si>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</si>
  <si>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</si>
  <si>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</si>
  <si>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</si>
  <si>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</si>
  <si>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</si>
  <si>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</si>
  <si>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</si>
  <si>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</si>
  <si>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</si>
  <si>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</si>
  <si>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</si>
  <si>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</si>
  <si>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</si>
  <si>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</si>
  <si>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</si>
  <si>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</si>
  <si>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</si>
  <si>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</si>
  <si>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</si>
  <si>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</si>
  <si>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</si>
  <si>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</si>
  <si>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</si>
  <si>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</si>
  <si>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</si>
  <si>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</si>
  <si>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</si>
  <si>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</si>
  <si>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</si>
  <si>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</si>
  <si>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</si>
  <si>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</si>
  <si>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</si>
  <si>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</si>
  <si>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</si>
  <si>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</si>
  <si>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</si>
  <si>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</si>
  <si>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</si>
  <si>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</si>
  <si>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</si>
  <si>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</si>
  <si>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</si>
  <si>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</si>
  <si>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</si>
  <si>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</si>
  <si>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</si>
  <si>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</si>
  <si>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</si>
  <si>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</si>
  <si>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</si>
  <si>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</si>
  <si>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</si>
  <si>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</si>
  <si>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</si>
  <si>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</si>
  <si>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</si>
  <si>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</si>
  <si>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</si>
  <si>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</si>
  <si>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</si>
  <si>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</si>
  <si>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</si>
  <si>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</si>
  <si>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</si>
  <si>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</si>
  <si>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</si>
  <si>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</si>
  <si>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</si>
  <si>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</si>
  <si>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</si>
  <si>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</si>
  <si>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</si>
  <si>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</si>
  <si>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</si>
  <si>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</si>
  <si>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</si>
  <si>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</si>
  <si>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</si>
  <si>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</si>
  <si>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</si>
  <si>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</si>
  <si>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</si>
  <si>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</si>
  <si>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</si>
  <si>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</si>
  <si>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</si>
  <si>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</si>
  <si>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</si>
  <si>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</si>
  <si>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</si>
  <si>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</si>
  <si>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</si>
  <si>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</si>
  <si>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</si>
  <si>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</si>
  <si>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</si>
  <si>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</si>
  <si>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</si>
  <si>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</si>
  <si>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</si>
  <si>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</si>
  <si>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</si>
  <si>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</si>
  <si>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</si>
  <si>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</si>
  <si>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</si>
  <si>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</si>
  <si>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</si>
  <si>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</si>
  <si>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</si>
  <si>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</si>
  <si>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</si>
  <si>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</si>
  <si>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</si>
  <si>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</si>
  <si>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</si>
  <si>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</si>
  <si>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</si>
  <si>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</si>
  <si>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</si>
  <si>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</si>
  <si>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</si>
  <si>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</si>
  <si>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</si>
  <si>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</si>
  <si>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</si>
  <si>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</si>
  <si>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</si>
  <si>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</si>
  <si>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</si>
  <si>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</si>
  <si>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</si>
  <si>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</si>
  <si>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</si>
  <si>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</si>
  <si>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</si>
  <si>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</si>
  <si>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</si>
  <si>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</si>
  <si>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</si>
  <si>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</si>
  <si>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</si>
  <si>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</si>
  <si>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</si>
  <si>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</si>
  <si>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</si>
  <si>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</si>
  <si>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</si>
  <si>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</si>
  <si>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</si>
  <si>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</si>
  <si>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</si>
  <si>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</si>
  <si>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</si>
  <si>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</si>
  <si>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</si>
  <si>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</si>
  <si>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</si>
  <si>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</si>
  <si>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</si>
  <si>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</si>
  <si>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</si>
  <si>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</si>
  <si>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</si>
  <si>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</si>
  <si>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</si>
  <si>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</si>
  <si>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</si>
  <si>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</si>
  <si>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</si>
  <si>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</si>
  <si>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</si>
  <si>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</si>
  <si>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</si>
  <si>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</si>
  <si>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</si>
  <si>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</si>
  <si>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</si>
  <si>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</si>
  <si>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</si>
  <si>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</si>
  <si>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</si>
  <si>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</si>
  <si>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</si>
  <si>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</si>
  <si>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</si>
  <si>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</si>
  <si>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</si>
  <si>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</si>
  <si>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</si>
  <si>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</si>
  <si>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</si>
  <si>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</si>
  <si>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</si>
  <si>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</si>
  <si>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</si>
  <si>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</si>
  <si>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</si>
  <si>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</si>
  <si>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</si>
  <si>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</si>
  <si>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</si>
  <si>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</si>
  <si>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</si>
  <si>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</si>
  <si>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</si>
  <si>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</si>
  <si>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</si>
  <si>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</si>
  <si>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</si>
  <si>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</si>
  <si>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</si>
  <si>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</si>
  <si>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</si>
  <si>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</si>
  <si>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</si>
  <si>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</si>
  <si>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</si>
  <si>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</si>
  <si>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</si>
  <si>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</si>
  <si>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</si>
  <si>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</si>
  <si>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</si>
  <si>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</si>
  <si>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</si>
  <si>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</si>
  <si>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</si>
  <si>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</si>
  <si>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</si>
  <si>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</si>
  <si>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</si>
  <si>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</si>
  <si>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</si>
  <si>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</si>
  <si>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</si>
  <si>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</si>
  <si>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</si>
  <si>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</si>
  <si>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</si>
  <si>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</si>
  <si>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</si>
  <si>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</si>
  <si>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</si>
  <si>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</si>
  <si>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</si>
  <si>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</si>
  <si>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</si>
  <si>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</si>
  <si>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</si>
  <si>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</si>
  <si>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</si>
  <si>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</si>
  <si>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</si>
  <si>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</si>
  <si>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</si>
  <si>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</si>
  <si>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</si>
  <si>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</si>
  <si>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</si>
  <si>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</si>
  <si>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</si>
  <si>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</si>
  <si>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</si>
  <si>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</si>
  <si>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</si>
  <si>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</si>
  <si>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</si>
  <si>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</si>
  <si>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</si>
  <si>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</si>
  <si>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</si>
  <si>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</si>
  <si>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</si>
  <si>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</si>
  <si>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</si>
  <si>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</si>
  <si>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</si>
  <si>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</si>
  <si>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</si>
  <si>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</si>
  <si>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</si>
  <si>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</si>
  <si>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</si>
  <si>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</si>
  <si>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</si>
  <si>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</si>
  <si>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</si>
  <si>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</si>
  <si>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</si>
  <si>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</si>
  <si>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</si>
  <si>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</si>
  <si>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</si>
  <si>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</si>
  <si>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</si>
  <si>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</si>
  <si>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</si>
  <si>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</si>
  <si>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</si>
  <si>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</si>
  <si>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</si>
  <si>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</si>
  <si>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</si>
  <si>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</si>
  <si>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</si>
  <si>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</si>
  <si>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</si>
  <si>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</si>
  <si>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</si>
  <si>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</si>
  <si>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</si>
  <si>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</si>
  <si>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</si>
  <si>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</si>
  <si>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</si>
  <si>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</si>
  <si>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</si>
  <si>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</si>
  <si>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</si>
  <si>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</si>
  <si>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</si>
  <si>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</si>
  <si>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</si>
  <si>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</si>
  <si>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</si>
  <si>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</si>
  <si>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</si>
  <si>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</si>
  <si>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</si>
  <si>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</si>
  <si>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</si>
  <si>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</si>
  <si>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</si>
  <si>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</si>
  <si>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</si>
  <si>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</si>
  <si>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</si>
  <si>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</si>
  <si>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</si>
  <si>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</si>
  <si>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</si>
  <si>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</si>
  <si>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</si>
  <si>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</si>
  <si>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</si>
  <si>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</si>
  <si>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</si>
  <si>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</si>
  <si>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</si>
  <si>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</si>
  <si>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</si>
  <si>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</si>
  <si>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</si>
  <si>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</si>
  <si>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</si>
  <si>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</si>
  <si>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</si>
  <si>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</si>
  <si>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</si>
  <si>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</si>
  <si>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</si>
  <si>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</si>
  <si>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</si>
  <si>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</si>
  <si>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</si>
  <si>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</si>
  <si>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</si>
  <si>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</si>
  <si>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</si>
  <si>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</si>
  <si>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</si>
  <si>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</si>
  <si>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</si>
  <si>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</si>
  <si>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</si>
  <si>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</si>
  <si>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</si>
  <si>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</si>
  <si>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</si>
  <si>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</si>
  <si>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</si>
  <si>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</si>
  <si>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</si>
  <si>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</si>
  <si>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</si>
  <si>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</si>
  <si>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</si>
  <si>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</si>
  <si>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</si>
  <si>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</si>
  <si>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</si>
  <si>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</si>
  <si>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</si>
  <si>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</si>
  <si>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</si>
  <si>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</si>
  <si>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</si>
  <si>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</si>
  <si>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</si>
  <si>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</si>
  <si>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</si>
  <si>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</si>
  <si>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</si>
  <si>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</si>
  <si>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</si>
  <si>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</si>
  <si>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</si>
  <si>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</si>
  <si>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</si>
  <si>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</si>
  <si>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</si>
  <si>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</si>
  <si>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</si>
  <si>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</si>
  <si>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</si>
  <si>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</si>
  <si>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</si>
  <si>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</si>
  <si>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</si>
  <si>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</si>
  <si>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</si>
  <si>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</si>
  <si>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</si>
  <si>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</si>
  <si>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</si>
  <si>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</si>
  <si>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</si>
  <si>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</si>
  <si>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</si>
  <si>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</si>
  <si>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</si>
  <si>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</si>
  <si>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</si>
  <si>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</si>
  <si>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</si>
  <si>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</si>
  <si>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</si>
  <si>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</si>
  <si>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</si>
  <si>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</si>
  <si>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</si>
  <si>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</si>
  <si>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</si>
  <si>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</si>
  <si>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</si>
  <si>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</si>
  <si>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</si>
  <si>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</si>
  <si>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</si>
  <si>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</si>
  <si>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</si>
  <si>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</si>
  <si>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</si>
  <si>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</si>
  <si>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</si>
  <si>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</si>
  <si>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</si>
  <si>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</si>
  <si>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</si>
  <si>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</si>
  <si>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</si>
  <si>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</si>
  <si>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</si>
  <si>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</si>
  <si>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</si>
  <si>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</si>
  <si>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</si>
  <si>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</si>
  <si>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</si>
  <si>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</si>
  <si>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</si>
  <si>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</si>
  <si>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</si>
  <si>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</si>
  <si>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</si>
  <si>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</si>
  <si>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</si>
  <si>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</si>
  <si>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</si>
  <si>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</si>
  <si>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</si>
  <si>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</si>
  <si>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</si>
  <si>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</si>
  <si>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</si>
  <si>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</si>
  <si>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</si>
  <si>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</si>
  <si>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</si>
  <si>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</si>
  <si>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</si>
  <si>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</si>
  <si>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</si>
  <si>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</si>
  <si>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</si>
  <si>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</si>
  <si>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</si>
  <si>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</si>
  <si>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</si>
  <si>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</si>
  <si>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</si>
  <si>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</si>
  <si>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</si>
  <si>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</si>
  <si>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</si>
  <si>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</si>
  <si>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</si>
  <si>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</si>
  <si>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</si>
  <si>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</si>
  <si>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</si>
  <si>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</si>
  <si>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</si>
  <si>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</si>
  <si>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</si>
  <si>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</si>
  <si>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</si>
  <si>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</si>
  <si>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</si>
  <si>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</si>
  <si>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</si>
  <si>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</si>
  <si>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</si>
  <si>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</si>
  <si>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</si>
  <si>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</si>
  <si>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</si>
  <si>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</si>
  <si>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</si>
  <si>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</si>
  <si>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</si>
  <si>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</si>
  <si>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</si>
  <si>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</si>
  <si>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</si>
  <si>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</si>
  <si>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</si>
  <si>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</si>
  <si>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</si>
  <si>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</si>
  <si>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</si>
  <si>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</si>
  <si>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</si>
  <si>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</si>
  <si>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</si>
  <si>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</si>
  <si>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</si>
  <si>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</si>
  <si>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</si>
  <si>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</si>
  <si>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</si>
  <si>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</si>
  <si>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</si>
  <si>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</si>
  <si>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</si>
  <si>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</si>
  <si>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</si>
  <si>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</si>
  <si>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</si>
  <si>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</si>
  <si>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</si>
  <si>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</si>
  <si>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</si>
  <si>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</si>
  <si>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</si>
  <si>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</si>
  <si>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</si>
  <si>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</si>
  <si>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</si>
  <si>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</si>
  <si>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</si>
  <si>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</si>
  <si>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</si>
  <si>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</si>
  <si>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</si>
  <si>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</si>
  <si>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</si>
  <si>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</si>
  <si>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</si>
  <si>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</si>
  <si>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</si>
  <si>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</si>
  <si>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</si>
  <si>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</si>
  <si>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</si>
  <si>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</si>
  <si>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</si>
  <si>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</si>
  <si>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</si>
  <si>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</si>
  <si>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</si>
  <si>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</si>
  <si>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</si>
  <si>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</si>
  <si>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</si>
  <si>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</si>
  <si>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</si>
  <si>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</si>
  <si>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</si>
  <si>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</si>
  <si>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</si>
  <si>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</si>
  <si>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</si>
  <si>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</si>
  <si>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</si>
  <si>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</si>
  <si>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</si>
  <si>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</si>
  <si>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</si>
  <si>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</si>
  <si>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</si>
  <si>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</si>
  <si>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</si>
  <si>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</si>
  <si>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</si>
  <si>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</si>
  <si>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</si>
  <si>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</si>
  <si>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</si>
  <si>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</si>
  <si>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</si>
  <si>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</si>
  <si>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</si>
  <si>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</si>
  <si>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</si>
  <si>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</si>
  <si>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</si>
  <si>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</si>
  <si>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</si>
  <si>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</si>
  <si>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</si>
  <si>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</si>
  <si>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</si>
  <si>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</si>
  <si>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</si>
  <si>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</si>
  <si>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</si>
  <si>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</si>
  <si>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</si>
  <si>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</si>
  <si>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</si>
  <si>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</si>
  <si>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</si>
  <si>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</si>
  <si>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</si>
  <si>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</si>
  <si>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</si>
  <si>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</si>
  <si>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</si>
  <si>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</si>
  <si>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</si>
  <si>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</si>
  <si>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</si>
  <si>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</si>
  <si>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</si>
  <si>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</si>
  <si>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</si>
  <si>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</si>
  <si>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</si>
  <si>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</si>
  <si>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</si>
  <si>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</si>
  <si>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</si>
  <si>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</si>
  <si>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</si>
  <si>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</si>
  <si>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</si>
  <si>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</si>
  <si>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</si>
  <si>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</si>
  <si>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</si>
  <si>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</si>
  <si>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</si>
  <si>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</si>
  <si>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</si>
  <si>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</si>
  <si>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</si>
  <si>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</si>
  <si>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</si>
  <si>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</si>
  <si>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</si>
  <si>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</si>
  <si>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</si>
  <si>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</si>
  <si>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</si>
  <si>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</si>
  <si>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</si>
  <si>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</si>
  <si>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</si>
  <si>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</si>
  <si>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</si>
  <si>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</si>
  <si>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</si>
  <si>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</si>
  <si>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</si>
  <si>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</si>
  <si>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</si>
  <si>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</si>
  <si>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</si>
  <si>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</si>
  <si>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</si>
  <si>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</si>
  <si>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</si>
  <si>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</si>
  <si>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</si>
  <si>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</si>
  <si>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</si>
  <si>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</si>
  <si>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</si>
  <si>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</si>
  <si>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</si>
  <si>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</si>
  <si>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</si>
  <si>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</si>
  <si>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</si>
  <si>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</si>
  <si>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</si>
  <si>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</si>
  <si>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</si>
  <si>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</si>
  <si>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</si>
  <si>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</si>
  <si>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</si>
  <si>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</si>
  <si>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</si>
  <si>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</si>
  <si>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</si>
  <si>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</si>
  <si>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</si>
  <si>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</si>
  <si>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</si>
  <si>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</si>
  <si>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</si>
  <si>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</si>
  <si>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</si>
  <si>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</si>
  <si>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</si>
  <si>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</si>
  <si>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</si>
  <si>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</si>
  <si>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</si>
  <si>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</si>
  <si>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</si>
  <si>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</si>
  <si>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</si>
  <si>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</si>
  <si>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</si>
  <si>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</si>
  <si>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</si>
  <si>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</si>
  <si>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</si>
  <si>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</si>
  <si>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</si>
  <si>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</si>
  <si>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</si>
  <si>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</si>
  <si>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</si>
  <si>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</si>
  <si>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</si>
  <si>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</si>
  <si>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</si>
  <si>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</si>
  <si>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</si>
  <si>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</si>
  <si>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</si>
  <si>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</si>
  <si>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</si>
  <si>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</si>
  <si>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</si>
  <si>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</si>
  <si>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</si>
  <si>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</si>
  <si>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</si>
  <si>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</si>
  <si>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</si>
  <si>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</si>
  <si>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</si>
  <si>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</si>
  <si>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</si>
  <si>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</si>
  <si>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</si>
  <si>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</si>
  <si>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</si>
  <si>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</si>
  <si>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</si>
  <si>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</si>
  <si>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</si>
  <si>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</si>
  <si>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</si>
  <si>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</si>
  <si>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</si>
  <si>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</si>
  <si>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</si>
  <si>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</si>
  <si>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</si>
  <si>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</si>
  <si>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</si>
  <si>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</si>
  <si>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</si>
  <si>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</si>
  <si>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</si>
  <si>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</si>
  <si>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</si>
  <si>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</si>
  <si>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</si>
  <si>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</si>
  <si>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</si>
  <si>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</si>
  <si>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</si>
  <si>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</si>
  <si>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</si>
  <si>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</si>
  <si>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</si>
  <si>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</si>
  <si>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</si>
  <si>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</si>
  <si>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</si>
  <si>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</si>
  <si>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</si>
  <si>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</si>
  <si>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</si>
  <si>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</si>
  <si>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</si>
  <si>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</si>
  <si>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</si>
  <si>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</si>
  <si>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</si>
  <si>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</si>
  <si>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</si>
  <si>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</si>
  <si>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</si>
  <si>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</si>
  <si>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</si>
  <si>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</si>
  <si>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</si>
  <si>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</si>
  <si>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</si>
  <si>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</si>
  <si>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</si>
  <si>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</si>
  <si>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</si>
  <si>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</si>
  <si>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</si>
  <si>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</si>
  <si>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</si>
  <si>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</si>
  <si>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</si>
  <si>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</si>
  <si>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</si>
  <si>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</si>
  <si>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</si>
  <si>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</si>
  <si>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</si>
  <si>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</si>
  <si>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</si>
  <si>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</si>
  <si>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</si>
  <si>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</si>
  <si>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</si>
  <si>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</si>
  <si>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</si>
  <si>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</si>
  <si>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</si>
  <si>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</si>
  <si>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</si>
  <si>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</si>
  <si>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</si>
  <si>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</si>
  <si>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</si>
  <si>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</si>
  <si>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</si>
  <si>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</si>
  <si>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</si>
  <si>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</si>
  <si>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</si>
  <si>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</si>
  <si>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</si>
  <si>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</si>
  <si>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</si>
  <si>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</si>
  <si>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</si>
  <si>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</si>
  <si>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</si>
  <si>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</si>
  <si>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</si>
  <si>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</si>
  <si>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</si>
  <si>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</si>
  <si>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</si>
  <si>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</si>
  <si>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</si>
  <si>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</si>
  <si>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</si>
  <si>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</si>
  <si>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</si>
  <si>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</si>
  <si>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</si>
  <si>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</si>
  <si>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</si>
  <si>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</si>
  <si>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</si>
  <si>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</si>
  <si>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</si>
  <si>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</si>
  <si>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</si>
  <si>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</si>
  <si>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</si>
  <si>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</si>
  <si>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</si>
  <si>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</si>
  <si>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</si>
  <si>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</si>
  <si>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</si>
  <si>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</si>
  <si>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</si>
  <si>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</si>
  <si>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</si>
  <si>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</si>
  <si>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</si>
  <si>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</si>
  <si>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</si>
  <si>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</si>
  <si>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</si>
  <si>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</si>
  <si>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</si>
  <si>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</si>
  <si>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</si>
  <si>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</si>
  <si>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</si>
  <si>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</si>
  <si>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</si>
  <si>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</si>
  <si>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</si>
  <si>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</si>
  <si>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</si>
  <si>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</si>
  <si>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</si>
  <si>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</si>
  <si>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</si>
  <si>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</si>
  <si>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</si>
  <si>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</si>
  <si>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</si>
  <si>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</si>
  <si>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</si>
  <si>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</si>
  <si>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</si>
  <si>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</si>
  <si>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</si>
  <si>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</si>
  <si>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</si>
  <si>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</si>
  <si>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</si>
  <si>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</si>
  <si>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</si>
  <si>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</si>
  <si>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</si>
  <si>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</si>
  <si>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</si>
  <si>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</si>
  <si>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</si>
  <si>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</si>
  <si>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</si>
  <si>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</si>
  <si>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</si>
  <si>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</si>
  <si>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</si>
  <si>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</si>
  <si>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</si>
  <si>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</si>
  <si>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</si>
  <si>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</si>
  <si>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</si>
  <si>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</si>
  <si>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</si>
  <si>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</si>
  <si>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</si>
  <si>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</si>
  <si>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</si>
  <si>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</si>
  <si>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</si>
  <si>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</si>
  <si>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</si>
  <si>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</si>
  <si>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</si>
  <si>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</si>
  <si>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</si>
  <si>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</si>
  <si>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</si>
  <si>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</si>
  <si>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</si>
  <si>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</si>
  <si>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</si>
  <si>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</si>
  <si>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</si>
  <si>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</si>
  <si>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</si>
  <si>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</si>
  <si>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</si>
  <si>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</si>
  <si>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</si>
  <si>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</si>
  <si>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</si>
  <si>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</si>
  <si>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</si>
  <si>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</si>
  <si>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</si>
  <si>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</si>
  <si>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</si>
  <si>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</si>
  <si>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</si>
  <si>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</si>
  <si>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</si>
  <si>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</si>
  <si>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</si>
  <si>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</si>
  <si>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</si>
  <si>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</si>
  <si>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</si>
  <si>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</si>
  <si>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</si>
  <si>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</si>
  <si>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</si>
  <si>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</si>
  <si>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</si>
  <si>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</si>
  <si>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</si>
  <si>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</si>
  <si>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</si>
  <si>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</si>
  <si>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</si>
  <si>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</si>
  <si>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</si>
  <si>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</si>
  <si>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</si>
  <si>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</si>
  <si>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</si>
  <si>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</si>
  <si>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</si>
  <si>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</si>
  <si>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</si>
  <si>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</si>
  <si>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</si>
  <si>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</si>
  <si>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</si>
  <si>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</si>
  <si>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</si>
  <si>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</si>
  <si>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</si>
  <si>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</si>
  <si>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</si>
  <si>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</si>
  <si>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</si>
  <si>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</si>
  <si>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</si>
  <si>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</si>
  <si>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</si>
  <si>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</si>
  <si>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</si>
  <si>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</si>
  <si>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</si>
  <si>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</si>
  <si>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</si>
  <si>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</si>
  <si>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</si>
  <si>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</si>
  <si>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</si>
  <si>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</si>
  <si>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</si>
  <si>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</si>
  <si>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</si>
  <si>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</si>
  <si>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</si>
  <si>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</si>
  <si>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</si>
  <si>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</si>
  <si>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</si>
  <si>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</si>
  <si>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</si>
  <si>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</si>
  <si>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</si>
  <si>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</si>
  <si>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</si>
  <si>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</si>
  <si>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</si>
  <si>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</si>
  <si>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</si>
  <si>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</si>
  <si>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</si>
  <si>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</si>
  <si>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</si>
  <si>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</si>
  <si>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</si>
  <si>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</si>
  <si>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</si>
  <si>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</si>
  <si>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</si>
  <si>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</si>
  <si>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</si>
  <si>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</si>
  <si>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</si>
  <si>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</si>
  <si>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</si>
  <si>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</si>
  <si>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</si>
  <si>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</si>
  <si>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</si>
  <si>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</si>
  <si>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</si>
  <si>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</si>
  <si>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</si>
  <si>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</si>
  <si>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</si>
  <si>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</si>
  <si>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</si>
  <si>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</si>
  <si>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</si>
  <si>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</si>
  <si>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</si>
  <si>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</si>
  <si>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</si>
  <si>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</si>
  <si>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</si>
  <si>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</si>
  <si>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</si>
  <si>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</si>
  <si>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</si>
  <si>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</si>
  <si>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</si>
  <si>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</si>
  <si>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</si>
  <si>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</si>
  <si>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</si>
  <si>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</si>
  <si>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</si>
  <si>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</si>
  <si>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</si>
  <si>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</si>
  <si>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</si>
  <si>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</si>
  <si>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</si>
  <si>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</si>
  <si>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</si>
  <si>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</si>
  <si>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</si>
  <si>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</si>
  <si>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</si>
  <si>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</si>
  <si>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</si>
  <si>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</si>
  <si>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</si>
  <si>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</si>
  <si>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</si>
  <si>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</si>
  <si>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</si>
  <si>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</si>
  <si>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</si>
  <si>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</si>
  <si>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</si>
  <si>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</si>
  <si>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</si>
  <si>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</si>
  <si>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</si>
  <si>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</si>
  <si>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</si>
  <si>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</si>
  <si>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</si>
  <si>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</si>
  <si>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</si>
  <si>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</si>
  <si>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</si>
  <si>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</si>
  <si>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</si>
  <si>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</si>
  <si>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</si>
  <si>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</si>
  <si>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</si>
  <si>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</si>
  <si>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</si>
  <si>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</si>
  <si>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</si>
  <si>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</si>
  <si>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</si>
  <si>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</si>
  <si>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</si>
  <si>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</si>
  <si>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</si>
  <si>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</si>
  <si>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</si>
  <si>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</si>
  <si>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</si>
  <si>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</si>
  <si>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</si>
  <si>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</si>
  <si>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</si>
  <si>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</si>
  <si>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</si>
  <si>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</si>
  <si>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</si>
  <si>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</si>
  <si>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</si>
  <si>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</si>
  <si>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</si>
  <si>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</si>
  <si>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</si>
  <si>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</si>
  <si>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</si>
  <si>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</si>
  <si>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</si>
  <si>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</si>
  <si>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</si>
  <si>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</si>
  <si>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</si>
  <si>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</si>
  <si>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</si>
  <si>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</si>
  <si>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</si>
  <si>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</si>
  <si>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</si>
  <si>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</si>
  <si>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</si>
  <si>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</si>
  <si>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</si>
  <si>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</si>
  <si>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</si>
  <si>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</si>
  <si>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</si>
  <si>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</si>
  <si>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</si>
  <si>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</si>
  <si>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</si>
  <si>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</si>
  <si>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</si>
  <si>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</si>
  <si>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</si>
  <si>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</si>
  <si>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</si>
  <si>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</si>
  <si>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</si>
  <si>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</si>
  <si>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</si>
  <si>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</si>
  <si>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</si>
  <si>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</si>
  <si>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</si>
  <si>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</si>
  <si>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</si>
  <si>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</si>
  <si>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</si>
  <si>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</si>
  <si>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</si>
  <si>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</si>
  <si>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</si>
  <si>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</si>
  <si>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</si>
  <si>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</si>
  <si>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</si>
  <si>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</si>
  <si>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</si>
  <si>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</si>
  <si>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</si>
  <si>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</si>
  <si>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</si>
  <si>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</si>
  <si>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</si>
  <si>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</si>
  <si>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</si>
  <si>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</si>
  <si>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</si>
  <si>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</si>
  <si>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</si>
  <si>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</si>
  <si>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</si>
  <si>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</si>
  <si>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</si>
  <si>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</si>
  <si>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</si>
  <si>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</si>
  <si>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</si>
  <si>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</si>
  <si>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</si>
  <si>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</si>
  <si>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</si>
  <si>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</si>
  <si>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</si>
  <si>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</si>
  <si>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</si>
  <si>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</si>
  <si>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</si>
  <si>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</si>
  <si>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</si>
  <si>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</si>
  <si>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</si>
  <si>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</si>
  <si>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</si>
  <si>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</si>
  <si>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</si>
  <si>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</si>
  <si>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</si>
  <si>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</si>
  <si>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</si>
  <si>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</si>
  <si>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</si>
  <si>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</si>
  <si>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</si>
  <si>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</si>
  <si>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</si>
  <si>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</si>
  <si>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</si>
  <si>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</si>
  <si>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</si>
  <si>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</si>
  <si>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</si>
  <si>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</si>
  <si>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</si>
  <si>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</si>
  <si>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</si>
  <si>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</si>
  <si>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</si>
  <si>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</si>
  <si>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</si>
  <si>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</si>
  <si>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</si>
  <si>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</si>
  <si>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</si>
  <si>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</si>
  <si>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</si>
  <si>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</si>
  <si>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</si>
  <si>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</si>
  <si>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</si>
  <si>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</si>
  <si>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</si>
  <si>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</si>
  <si>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</si>
  <si>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</si>
  <si>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</si>
  <si>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</si>
  <si>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</si>
  <si>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</si>
  <si>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</si>
  <si>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</si>
  <si>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</si>
  <si>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</si>
  <si>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</si>
  <si>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</si>
  <si>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</si>
  <si>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</si>
  <si>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</si>
  <si>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</si>
  <si>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</si>
  <si>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</si>
  <si>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</si>
  <si>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</si>
  <si>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</si>
  <si>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</si>
  <si>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</si>
  <si>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</si>
  <si>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</si>
  <si>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</si>
  <si>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</si>
  <si>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</si>
  <si>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</si>
  <si>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</si>
  <si>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</si>
  <si>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</si>
  <si>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</si>
  <si>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</si>
  <si>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</si>
  <si>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</si>
  <si>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</si>
  <si>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</si>
  <si>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</si>
  <si>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</si>
  <si>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</si>
  <si>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</si>
  <si>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</si>
  <si>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</si>
  <si>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</si>
  <si>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</si>
  <si>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</si>
  <si>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</si>
  <si>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</si>
  <si>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</si>
  <si>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</si>
  <si>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</si>
  <si>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</si>
  <si>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</si>
  <si>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</si>
  <si>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</si>
  <si>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</si>
  <si>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</si>
  <si>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</si>
  <si>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</si>
  <si>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</si>
  <si>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</si>
  <si>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</si>
  <si>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</si>
  <si>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</si>
  <si>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</si>
  <si>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</si>
  <si>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</si>
  <si>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</si>
  <si>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</si>
  <si>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</si>
  <si>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</si>
  <si>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</si>
  <si>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</si>
  <si>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</si>
  <si>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</si>
  <si>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</si>
  <si>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</si>
  <si>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</si>
  <si>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</si>
  <si>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</si>
  <si>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</si>
  <si>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</si>
  <si>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</si>
  <si>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</si>
  <si>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</si>
  <si>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</si>
  <si>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</si>
  <si>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</si>
  <si>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</si>
  <si>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</si>
  <si>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</si>
  <si>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</si>
  <si>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</si>
  <si>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</si>
  <si>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</si>
  <si>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</si>
  <si>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</si>
  <si>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</si>
  <si>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</si>
  <si>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</si>
  <si>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</si>
  <si>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</si>
  <si>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</si>
  <si>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</si>
  <si>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</si>
  <si>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</si>
  <si>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</si>
  <si>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</si>
  <si>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</si>
  <si>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</si>
  <si>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</si>
  <si>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</si>
  <si>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</si>
  <si>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</si>
  <si>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</si>
  <si>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</si>
  <si>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</si>
  <si>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</si>
  <si>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</si>
  <si>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</si>
  <si>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</si>
  <si>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</si>
  <si>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</si>
  <si>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</si>
  <si>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</si>
  <si>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</si>
  <si>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</si>
  <si>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</si>
  <si>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</si>
  <si>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</si>
  <si>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</si>
  <si>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</si>
  <si>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</si>
  <si>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</si>
  <si>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</si>
  <si>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</si>
  <si>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</si>
  <si>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</si>
  <si>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</si>
  <si>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</si>
  <si>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</si>
  <si>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</si>
  <si>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</si>
  <si>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</si>
  <si>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</si>
  <si>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</si>
  <si>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</si>
  <si>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</si>
  <si>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</si>
  <si>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</si>
  <si>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</si>
  <si>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</si>
  <si>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</si>
  <si>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</si>
  <si>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</si>
  <si>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</si>
  <si>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</si>
  <si>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</si>
  <si>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</si>
  <si>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</si>
  <si>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</si>
  <si>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</si>
  <si>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</si>
  <si>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</si>
  <si>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</si>
  <si>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</si>
  <si>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</si>
  <si>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</si>
  <si>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</si>
  <si>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</si>
  <si>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</si>
  <si>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</si>
  <si>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</si>
  <si>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</si>
  <si>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</si>
  <si>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</si>
  <si>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</si>
  <si>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</si>
  <si>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</si>
  <si>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</si>
  <si>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</si>
  <si>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</si>
  <si>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</si>
  <si>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</si>
  <si>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</si>
  <si>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</si>
  <si>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</si>
  <si>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</si>
  <si>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</si>
  <si>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</si>
  <si>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</si>
  <si>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</si>
  <si>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</si>
  <si>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</si>
  <si>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</si>
  <si>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</si>
  <si>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</si>
  <si>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</si>
  <si>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</si>
  <si>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</si>
  <si>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</si>
  <si>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</si>
  <si>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</si>
  <si>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</si>
  <si>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</si>
  <si>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</si>
  <si>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</si>
  <si>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</si>
  <si>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</si>
  <si>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</si>
  <si>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</si>
  <si>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</si>
  <si>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</si>
  <si>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</si>
  <si>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</si>
  <si>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</si>
  <si>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</si>
  <si>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</si>
  <si>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</si>
  <si>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</si>
  <si>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</si>
  <si>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</si>
  <si>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</si>
  <si>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</si>
  <si>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</si>
  <si>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</si>
  <si>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</si>
  <si>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</si>
  <si>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</si>
  <si>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</si>
  <si>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</si>
  <si>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</si>
  <si>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</si>
  <si>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</si>
  <si>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</si>
  <si>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</si>
  <si>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</si>
  <si>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</si>
  <si>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</si>
  <si>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</si>
  <si>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</si>
  <si>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</si>
  <si>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</si>
  <si>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</si>
  <si>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</si>
  <si>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</si>
  <si>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</si>
  <si>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</si>
  <si>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</si>
  <si>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</si>
  <si>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</si>
  <si>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</si>
  <si>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</si>
  <si>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</si>
  <si>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</si>
  <si>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</si>
  <si>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</si>
  <si>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</si>
  <si>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</si>
  <si>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</si>
  <si>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</si>
  <si>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</si>
  <si>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</si>
  <si>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</si>
  <si>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</si>
  <si>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</si>
  <si>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</si>
  <si>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</si>
  <si>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</si>
  <si>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</si>
  <si>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</si>
  <si>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</si>
  <si>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</si>
  <si>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</si>
  <si>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</si>
  <si>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</si>
  <si>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</si>
  <si>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</si>
  <si>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</si>
  <si>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</si>
  <si>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</si>
  <si>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</si>
  <si>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</si>
  <si>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</si>
  <si>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</si>
  <si>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</si>
  <si>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</si>
  <si>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</si>
  <si>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</si>
  <si>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</si>
  <si>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</si>
  <si>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</si>
  <si>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</si>
  <si>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</si>
  <si>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</si>
  <si>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</si>
  <si>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</si>
  <si>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</si>
  <si>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</si>
  <si>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</si>
  <si>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</si>
  <si>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</si>
  <si>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</si>
  <si>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</si>
  <si>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</si>
  <si>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</si>
  <si>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</si>
  <si>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</si>
  <si>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</si>
  <si>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</si>
  <si>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</si>
  <si>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</si>
  <si>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</si>
  <si>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</si>
  <si>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</si>
  <si>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</si>
  <si>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</si>
  <si>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</si>
  <si>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</si>
  <si>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</si>
  <si>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</si>
  <si>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</si>
  <si>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</si>
  <si>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</si>
  <si>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</si>
  <si>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</si>
  <si>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</si>
  <si>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</si>
  <si>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</si>
  <si>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</si>
  <si>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</si>
  <si>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</si>
  <si>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</si>
  <si>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</si>
  <si>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</si>
  <si>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</si>
  <si>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</si>
  <si>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</si>
  <si>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</si>
  <si>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</si>
  <si>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</si>
  <si>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</si>
  <si>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</si>
  <si>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</si>
  <si>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</si>
  <si>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</si>
  <si>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</si>
  <si>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</si>
  <si>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</si>
  <si>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</si>
  <si>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</si>
  <si>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</si>
  <si>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</si>
  <si>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</si>
  <si>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</si>
  <si>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</si>
  <si>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</si>
  <si>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</si>
  <si>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</si>
  <si>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</si>
  <si>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</si>
  <si>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</si>
  <si>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</si>
  <si>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</si>
  <si>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</si>
  <si>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</si>
  <si>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</si>
  <si>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</si>
  <si>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</si>
  <si>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</si>
  <si>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</si>
  <si>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</si>
  <si>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</si>
  <si>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</si>
  <si>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</si>
  <si>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</si>
  <si>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</si>
  <si>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</si>
  <si>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</si>
  <si>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</si>
  <si>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</si>
  <si>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</si>
  <si>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</si>
  <si>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</si>
  <si>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</si>
  <si>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</si>
  <si>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</si>
  <si>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</si>
  <si>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</si>
  <si>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</si>
  <si>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</si>
  <si>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</si>
  <si>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</si>
  <si>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</si>
  <si>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</si>
  <si>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</si>
  <si>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</si>
  <si>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</si>
  <si>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</si>
  <si>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</si>
  <si>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</si>
  <si>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</si>
  <si>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</si>
  <si>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</si>
  <si>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</si>
  <si>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</si>
  <si>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</si>
  <si>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</si>
  <si>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</si>
  <si>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</si>
  <si>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</si>
  <si>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</si>
  <si>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</si>
  <si>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</si>
  <si>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</si>
  <si>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</si>
  <si>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</si>
  <si>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</si>
  <si>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</si>
  <si>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</si>
  <si>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</si>
  <si>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</si>
  <si>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</si>
  <si>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</si>
  <si>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</si>
  <si>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</si>
  <si>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</si>
  <si>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</si>
  <si>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</si>
  <si>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</si>
  <si>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</si>
  <si>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</si>
  <si>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</si>
  <si>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</si>
  <si>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</si>
  <si>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</si>
  <si>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</si>
  <si>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</si>
  <si>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</si>
  <si>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</si>
  <si>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</si>
  <si>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</si>
  <si>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</si>
  <si>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</si>
  <si>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</si>
  <si>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</si>
  <si>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</si>
  <si>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</si>
  <si>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</si>
  <si>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</si>
  <si>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</si>
  <si>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</si>
  <si>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</si>
  <si>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</si>
  <si>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</si>
  <si>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</si>
  <si>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</si>
  <si>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</si>
  <si>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</si>
  <si>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</si>
  <si>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</si>
  <si>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</si>
  <si>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</si>
  <si>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</si>
  <si>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</si>
  <si>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</si>
  <si>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</si>
  <si>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</si>
  <si>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</si>
  <si>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</si>
  <si>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</si>
  <si>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</si>
  <si>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</si>
  <si>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</si>
  <si>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</si>
  <si>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</si>
  <si>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</si>
  <si>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</si>
  <si>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</si>
  <si>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</si>
  <si>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</si>
  <si>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</si>
  <si>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</si>
  <si>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</si>
  <si>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</si>
  <si>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</si>
  <si>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</si>
  <si>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</si>
  <si>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</si>
  <si>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</si>
  <si>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</si>
  <si>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</si>
  <si>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</si>
  <si>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</si>
  <si>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</si>
  <si>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</si>
  <si>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</si>
  <si>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</si>
  <si>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</si>
  <si>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</si>
  <si>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</si>
  <si>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</si>
  <si>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</si>
  <si>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</si>
  <si>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</si>
  <si>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</si>
  <si>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</si>
  <si>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</si>
  <si>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</si>
  <si>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</si>
  <si>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</si>
  <si>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</si>
  <si>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</si>
  <si>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</si>
  <si>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</si>
  <si>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</si>
  <si>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</si>
  <si>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</si>
  <si>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</si>
  <si>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</si>
  <si>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</si>
  <si>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</si>
  <si>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</si>
  <si>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</si>
  <si>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</si>
  <si>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</si>
  <si>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</si>
  <si>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</si>
  <si>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</si>
  <si>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</si>
  <si>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</si>
  <si>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</si>
  <si>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</si>
  <si>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</si>
  <si>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</si>
  <si>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</si>
  <si>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</si>
  <si>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</si>
  <si>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</si>
  <si>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</si>
  <si>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</si>
  <si>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</si>
  <si>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</si>
  <si>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</si>
  <si>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</si>
  <si>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</si>
  <si>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</si>
  <si>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</si>
  <si>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</si>
  <si>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</si>
  <si>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</si>
  <si>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</si>
  <si>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</si>
  <si>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</si>
  <si>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</si>
  <si>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</si>
  <si>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</si>
  <si>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</si>
  <si>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</si>
  <si>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</si>
  <si>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</si>
  <si>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</si>
  <si>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</si>
  <si>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</si>
  <si>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</si>
  <si>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</si>
  <si>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</si>
  <si>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</si>
  <si>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</si>
  <si>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</si>
  <si>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</si>
  <si>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</si>
  <si>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</si>
  <si>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</si>
  <si>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</si>
  <si>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</si>
  <si>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</si>
  <si>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</si>
  <si>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</si>
  <si>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</si>
  <si>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</si>
  <si>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</si>
  <si>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</si>
  <si>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</si>
  <si>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</si>
  <si>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</si>
  <si>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</si>
  <si>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</si>
  <si>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</si>
  <si>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</si>
  <si>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</si>
  <si>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</si>
  <si>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</si>
  <si>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</si>
  <si>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</si>
  <si>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</si>
  <si>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</si>
  <si>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</si>
  <si>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</si>
  <si>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</si>
  <si>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</si>
  <si>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</si>
  <si>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</si>
  <si>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</si>
  <si>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</si>
  <si>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</si>
  <si>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</si>
  <si>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</si>
  <si>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</si>
  <si>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</si>
  <si>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</si>
  <si>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</si>
  <si>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</si>
  <si>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</si>
  <si>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</si>
  <si>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</si>
  <si>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</si>
  <si>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</si>
  <si>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</si>
  <si>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</si>
  <si>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</si>
  <si>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</si>
  <si>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</si>
  <si>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</si>
  <si>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</si>
  <si>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</si>
  <si>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</si>
  <si>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</si>
  <si>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</si>
  <si>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</si>
  <si>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</si>
  <si>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</si>
  <si>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</si>
  <si>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</si>
  <si>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</si>
  <si>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</si>
  <si>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</si>
  <si>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</si>
  <si>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</si>
  <si>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</si>
  <si>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</si>
  <si>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</si>
  <si>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</si>
  <si>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</si>
  <si>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</si>
  <si>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</si>
  <si>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</si>
  <si>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</si>
  <si>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</si>
  <si>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</si>
  <si>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</si>
  <si>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</si>
  <si>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</si>
  <si>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</si>
  <si>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</si>
  <si>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</si>
  <si>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</si>
  <si>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</si>
  <si>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</si>
  <si>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</si>
  <si>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</si>
  <si>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</si>
  <si>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</si>
  <si>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</si>
  <si>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</si>
  <si>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</si>
  <si>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</si>
  <si>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</si>
  <si>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</si>
  <si>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</si>
  <si>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</si>
  <si>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</si>
  <si>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</si>
  <si>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</si>
  <si>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</si>
  <si>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</si>
  <si>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</si>
  <si>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</si>
  <si>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</si>
  <si>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</si>
  <si>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</si>
  <si>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</si>
  <si>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</si>
  <si>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</si>
  <si>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</si>
  <si>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</si>
  <si>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</si>
  <si>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</si>
  <si>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</si>
  <si>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</si>
  <si>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</si>
  <si>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</si>
  <si>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</si>
  <si>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</si>
  <si>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</si>
  <si>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</si>
  <si>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</si>
  <si>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</si>
  <si>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</si>
  <si>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</si>
  <si>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</si>
  <si>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</si>
  <si>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</si>
  <si>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</si>
  <si>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</si>
  <si>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</si>
  <si>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</si>
  <si>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</si>
  <si>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</si>
  <si>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</si>
  <si>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</si>
  <si>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</si>
  <si>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</si>
  <si>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</si>
  <si>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</si>
  <si>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</si>
  <si>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</si>
  <si>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</si>
  <si>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</si>
  <si>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</si>
  <si>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</si>
  <si>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</si>
  <si>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</si>
  <si>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</si>
  <si>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</si>
  <si>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</si>
  <si>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</si>
  <si>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</si>
  <si>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</si>
  <si>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</si>
  <si>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</si>
  <si>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</si>
  <si>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</si>
  <si>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</si>
  <si>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</si>
  <si>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</si>
  <si>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</si>
  <si>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</si>
  <si>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</si>
  <si>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</si>
  <si>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</si>
  <si>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</si>
  <si>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</si>
  <si>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</si>
  <si>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</si>
  <si>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</si>
  <si>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</si>
  <si>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</si>
  <si>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</si>
  <si>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</si>
  <si>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</si>
  <si>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</si>
  <si>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</si>
  <si>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</si>
  <si>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</si>
  <si>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</si>
  <si>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</si>
  <si>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</si>
  <si>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</si>
  <si>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</si>
  <si>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</si>
  <si>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</si>
  <si>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</si>
  <si>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</si>
  <si>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</si>
  <si>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</si>
  <si>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</si>
  <si>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</si>
  <si>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</si>
  <si>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</si>
  <si>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</si>
  <si>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</si>
  <si>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</si>
  <si>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</si>
  <si>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</si>
  <si>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</si>
  <si>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</si>
  <si>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</si>
  <si>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</si>
  <si>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</si>
  <si>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</si>
  <si>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</si>
  <si>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</si>
  <si>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</si>
  <si>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</si>
  <si>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</si>
  <si>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</si>
  <si>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</si>
  <si>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</si>
  <si>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</si>
  <si>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</si>
  <si>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</si>
  <si>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</si>
  <si>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</si>
  <si>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</si>
  <si>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</si>
  <si>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</si>
  <si>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</si>
  <si>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</si>
  <si>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</si>
  <si>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</si>
  <si>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</si>
  <si>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</si>
  <si>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</si>
  <si>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</si>
  <si>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</si>
  <si>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</si>
  <si>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</si>
  <si>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</si>
  <si>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</si>
  <si>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</si>
  <si>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</si>
  <si>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</si>
  <si>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</si>
  <si>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</si>
  <si>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</si>
  <si>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</si>
  <si>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</si>
  <si>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</si>
  <si>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</si>
  <si>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</si>
  <si>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</si>
  <si>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</si>
  <si>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</si>
  <si>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</si>
  <si>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</si>
  <si>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</si>
  <si>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</si>
  <si>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</si>
  <si>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</si>
  <si>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</si>
  <si>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</si>
  <si>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</si>
  <si>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</si>
  <si>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</si>
  <si>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</si>
  <si>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</si>
  <si>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</si>
  <si>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</si>
  <si>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</si>
  <si>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</si>
  <si>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</si>
  <si>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</si>
  <si>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</si>
  <si>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</si>
  <si>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</si>
  <si>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</si>
  <si>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</si>
  <si>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</si>
  <si>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</si>
  <si>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</si>
  <si>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</si>
  <si>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</si>
  <si>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</si>
  <si>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</si>
  <si>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</si>
  <si>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</si>
  <si>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</si>
  <si>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</si>
  <si>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</si>
  <si>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</si>
  <si>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</si>
  <si>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</si>
  <si>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</si>
  <si>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</si>
  <si>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</si>
  <si>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</si>
  <si>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</si>
  <si>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</si>
  <si>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</si>
  <si>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</si>
  <si>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</si>
  <si>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</si>
  <si>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</si>
  <si>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</si>
  <si>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</si>
  <si>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</si>
  <si>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</si>
  <si>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</si>
  <si>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</si>
  <si>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</si>
  <si>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</si>
  <si>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</si>
  <si>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</si>
  <si>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</si>
  <si>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</si>
  <si>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</si>
  <si>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</si>
  <si>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</si>
  <si>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</si>
  <si>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</si>
  <si>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</si>
  <si>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</si>
  <si>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</si>
  <si>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</si>
  <si>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</si>
  <si>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</si>
  <si>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</si>
  <si>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</si>
  <si>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</si>
  <si>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</si>
  <si>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</si>
  <si>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</si>
  <si>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</si>
  <si>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</si>
  <si>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</si>
  <si>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</si>
  <si>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</si>
  <si>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</si>
  <si>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</si>
  <si>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</si>
  <si>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</si>
  <si>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</si>
  <si>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</si>
  <si>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</si>
  <si>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</si>
  <si>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</si>
  <si>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</si>
  <si>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</si>
  <si>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</si>
  <si>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</si>
  <si>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</si>
  <si>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</si>
  <si>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</si>
  <si>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</si>
  <si>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</si>
  <si>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</si>
  <si>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</si>
  <si>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</si>
  <si>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</si>
  <si>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</si>
  <si>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</si>
  <si>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</si>
  <si>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</si>
  <si>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</si>
  <si>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</si>
  <si>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</si>
  <si>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</si>
  <si>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</si>
  <si>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</si>
  <si>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</si>
  <si>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</si>
  <si>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</si>
  <si>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</si>
  <si>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</si>
  <si>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</si>
  <si>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</si>
  <si>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</si>
  <si>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</si>
  <si>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</si>
  <si>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</si>
  <si>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</si>
  <si>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</si>
  <si>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</si>
  <si>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</si>
  <si>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</si>
  <si>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</si>
  <si>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</si>
  <si>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</si>
  <si>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</si>
  <si>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</si>
  <si>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</si>
  <si>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</si>
  <si>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</si>
  <si>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</si>
  <si>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</si>
  <si>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</si>
  <si>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</si>
  <si>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</si>
  <si>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</si>
  <si>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</si>
  <si>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</si>
  <si>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</si>
  <si>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</si>
  <si>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</si>
  <si>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</si>
  <si>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</si>
  <si>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</si>
  <si>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</si>
  <si>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</si>
  <si>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</si>
  <si>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</si>
  <si>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</si>
  <si>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</si>
  <si>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</si>
  <si>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</si>
  <si>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</si>
  <si>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</si>
  <si>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</si>
  <si>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</si>
  <si>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</si>
  <si>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</si>
  <si>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</si>
  <si>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</si>
  <si>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</si>
  <si>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</si>
  <si>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</si>
  <si>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</si>
  <si>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</si>
  <si>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</si>
  <si>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</si>
  <si>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</si>
  <si>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</si>
  <si>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</si>
  <si>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</si>
  <si>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</si>
  <si>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</si>
  <si>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</si>
  <si>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</si>
  <si>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</si>
  <si>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</si>
  <si>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</si>
  <si>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</si>
  <si>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</si>
  <si>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</si>
  <si>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</si>
  <si>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</si>
  <si>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</si>
  <si>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</si>
  <si>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</si>
  <si>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</si>
  <si>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</si>
  <si>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</si>
  <si>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</si>
  <si>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</si>
  <si>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</si>
  <si>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</si>
  <si>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</si>
  <si>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</si>
  <si>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</si>
  <si>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</si>
  <si>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</si>
  <si>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</si>
  <si>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</si>
  <si>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</si>
  <si>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</si>
  <si>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</si>
  <si>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</si>
  <si>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</si>
  <si>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</si>
  <si>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</si>
  <si>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</si>
  <si>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</si>
  <si>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</si>
  <si>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</si>
  <si>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</si>
  <si>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</si>
  <si>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</si>
  <si>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</si>
  <si>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</si>
  <si>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</si>
  <si>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</si>
  <si>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</si>
  <si>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</si>
  <si>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</si>
  <si>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</si>
  <si>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</si>
  <si>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</si>
  <si>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</si>
  <si>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</si>
  <si>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</si>
  <si>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</si>
  <si>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</si>
  <si>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</si>
  <si>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</si>
  <si>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</si>
  <si>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</si>
  <si>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</si>
  <si>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</si>
  <si>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</si>
  <si>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</si>
  <si>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</si>
  <si>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</si>
  <si>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</si>
  <si>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</si>
  <si>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</si>
  <si>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</si>
  <si>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</si>
  <si>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</si>
  <si>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</si>
  <si>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</si>
  <si>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</si>
  <si>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</si>
  <si>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</si>
  <si>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</si>
  <si>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</si>
  <si>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</si>
  <si>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</si>
  <si>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</si>
  <si>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</si>
  <si>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</si>
  <si>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</si>
  <si>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</si>
  <si>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</si>
  <si>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</si>
  <si>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</si>
  <si>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</si>
  <si>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</si>
  <si>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</si>
  <si>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</si>
  <si>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</si>
  <si>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</si>
  <si>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</si>
  <si>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</si>
  <si>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</si>
  <si>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</si>
  <si>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</si>
  <si>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</si>
  <si>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</si>
  <si>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</si>
  <si>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</si>
  <si>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</si>
  <si>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</si>
  <si>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</si>
  <si>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</si>
  <si>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</si>
  <si>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</si>
  <si>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</si>
  <si>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</si>
  <si>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</si>
  <si>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</si>
  <si>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</si>
  <si>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</si>
  <si>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</si>
  <si>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</si>
  <si>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</si>
  <si>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</si>
  <si>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</si>
  <si>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</si>
  <si>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</si>
  <si>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</si>
  <si>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</si>
  <si>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</si>
  <si>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</si>
  <si>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</si>
  <si>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</si>
  <si>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</si>
  <si>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</si>
  <si>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</si>
  <si>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</si>
  <si>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</si>
  <si>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</si>
  <si>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</si>
  <si>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</si>
  <si>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</si>
  <si>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</si>
  <si>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</si>
  <si>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</si>
  <si>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</si>
  <si>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</si>
  <si>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</si>
  <si>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</si>
  <si>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</si>
  <si>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</si>
  <si>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</si>
  <si>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</si>
  <si>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</si>
  <si>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</si>
  <si>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</si>
  <si>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</si>
  <si>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</si>
  <si>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</si>
  <si>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</si>
  <si>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</si>
  <si>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</si>
  <si>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</si>
  <si>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</si>
  <si>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</si>
  <si>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</si>
  <si>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</si>
  <si>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</si>
  <si>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</si>
  <si>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</si>
  <si>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</si>
  <si>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</si>
  <si>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</si>
  <si>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</si>
  <si>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</si>
  <si>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</si>
  <si>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</si>
  <si>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</si>
  <si>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</si>
  <si>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</si>
  <si>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</si>
  <si>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</si>
  <si>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</si>
  <si>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</si>
  <si>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</si>
  <si>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</si>
  <si>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</si>
  <si>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</si>
  <si>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</si>
  <si>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</si>
  <si>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</si>
  <si>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</si>
  <si>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</si>
  <si>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</si>
  <si>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</si>
  <si>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</si>
  <si>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</si>
  <si>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</si>
  <si>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</si>
  <si>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</si>
  <si>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</si>
  <si>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</si>
  <si>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</si>
  <si>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</si>
  <si>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</si>
  <si>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</si>
  <si>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</si>
  <si>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</si>
  <si>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</si>
  <si>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</si>
  <si>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</si>
  <si>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</si>
  <si>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</si>
  <si>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</si>
  <si>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</si>
  <si>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</si>
  <si>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</si>
  <si>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</si>
  <si>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</si>
  <si>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</si>
  <si>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</si>
  <si>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</si>
  <si>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</si>
  <si>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</si>
  <si>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</si>
  <si>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</si>
  <si>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</si>
  <si>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</si>
  <si>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</si>
  <si>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</si>
  <si>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</si>
  <si>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</si>
  <si>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</si>
  <si>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</si>
  <si>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</si>
  <si>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</si>
  <si>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</si>
  <si>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</si>
  <si>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</si>
  <si>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</si>
  <si>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</si>
  <si>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</si>
  <si>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</si>
  <si>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</si>
  <si>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</si>
  <si>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</si>
  <si>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</si>
  <si>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</si>
  <si>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</si>
  <si>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</si>
  <si>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</si>
  <si>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</si>
  <si>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</si>
  <si>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</si>
  <si>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</si>
  <si>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</si>
  <si>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</si>
  <si>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</si>
  <si>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</si>
  <si>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</si>
  <si>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</si>
  <si>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</si>
  <si>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</si>
  <si>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</si>
  <si>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</si>
  <si>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</si>
  <si>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</si>
  <si>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</si>
  <si>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</si>
  <si>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</si>
  <si>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</si>
  <si>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</si>
  <si>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</si>
  <si>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</si>
  <si>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</si>
  <si>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</si>
  <si>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</si>
  <si>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</si>
  <si>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</si>
  <si>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</si>
  <si>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</si>
  <si>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</si>
  <si>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</si>
  <si>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</si>
  <si>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</si>
  <si>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</si>
  <si>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</si>
  <si>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</si>
  <si>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</si>
  <si>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</si>
  <si>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</si>
  <si>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</si>
  <si>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</si>
  <si>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</si>
  <si>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</si>
  <si>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</si>
  <si>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</si>
  <si>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</si>
  <si>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</si>
  <si>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</si>
  <si>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</si>
  <si>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</si>
  <si>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</si>
  <si>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</si>
  <si>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</si>
  <si>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</si>
  <si>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</si>
  <si>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</si>
  <si>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</si>
  <si>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</si>
  <si>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</si>
  <si>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</si>
  <si>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</si>
  <si>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</si>
  <si>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</si>
  <si>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</si>
  <si>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</si>
  <si>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</si>
  <si>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</si>
  <si>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</si>
  <si>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</si>
  <si>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</si>
  <si>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</si>
  <si>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</si>
  <si>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</si>
  <si>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</si>
  <si>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</si>
  <si>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</si>
  <si>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</si>
  <si>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</si>
  <si>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</si>
  <si>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</si>
  <si>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</si>
  <si>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</si>
  <si>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</si>
  <si>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</si>
  <si>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</si>
  <si>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</si>
  <si>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</si>
  <si>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</si>
  <si>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</si>
  <si>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</si>
  <si>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</si>
  <si>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</si>
  <si>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</si>
  <si>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</si>
  <si>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</si>
  <si>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</si>
  <si>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</si>
  <si>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</si>
  <si>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</si>
  <si>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</si>
  <si>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</si>
  <si>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</si>
  <si>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</si>
  <si>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</si>
  <si>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</si>
  <si>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</si>
  <si>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</si>
  <si>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</si>
  <si>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</si>
  <si>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</si>
  <si>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</si>
  <si>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</si>
  <si>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</si>
  <si>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</si>
  <si>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</si>
  <si>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</si>
  <si>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</si>
  <si>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</si>
  <si>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</si>
  <si>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</si>
  <si>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</si>
  <si>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</si>
  <si>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</si>
  <si>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</si>
  <si>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</si>
  <si>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</si>
  <si>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</si>
  <si>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</si>
  <si>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</si>
  <si>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</si>
  <si>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</si>
  <si>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</si>
  <si>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</si>
  <si>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</si>
  <si>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</si>
  <si>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</si>
  <si>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</si>
  <si>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</si>
  <si>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</si>
  <si>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</si>
  <si>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</si>
  <si>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</si>
  <si>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</si>
  <si>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</si>
  <si>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</si>
  <si>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</si>
  <si>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</si>
  <si>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</si>
  <si>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</si>
  <si>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</si>
  <si>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</si>
  <si>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</si>
  <si>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</si>
  <si>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</si>
  <si>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</si>
  <si>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</si>
  <si>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</si>
  <si>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</si>
  <si>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</si>
  <si>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</si>
  <si>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</si>
  <si>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</si>
  <si>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</si>
  <si>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</si>
  <si>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</si>
  <si>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</si>
  <si>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</si>
  <si>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</si>
  <si>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</si>
  <si>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</si>
  <si>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</si>
  <si>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</si>
  <si>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</si>
  <si>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</si>
  <si>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</si>
  <si>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</si>
  <si>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</si>
  <si>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</si>
  <si>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</si>
  <si>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</si>
  <si>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</si>
  <si>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</si>
  <si>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</si>
  <si>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</si>
  <si>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</si>
  <si>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</si>
  <si>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</si>
  <si>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</si>
  <si>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</si>
  <si>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</si>
  <si>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</si>
  <si>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</si>
  <si>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</si>
  <si>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</si>
  <si>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</si>
  <si>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</si>
  <si>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</si>
  <si>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</si>
  <si>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</si>
  <si>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</si>
  <si>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</si>
  <si>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</si>
  <si>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</si>
  <si>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</si>
  <si>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</si>
  <si>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</si>
  <si>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</si>
  <si>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</si>
  <si>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</si>
  <si>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</si>
  <si>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</si>
  <si>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</si>
  <si>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</si>
  <si>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</si>
  <si>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</si>
  <si>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</si>
  <si>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</si>
  <si>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</si>
  <si>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</si>
  <si>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</si>
  <si>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</si>
  <si>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</si>
  <si>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</si>
  <si>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</si>
  <si>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</si>
  <si>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</si>
  <si>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</si>
  <si>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</si>
  <si>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</si>
  <si>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</si>
  <si>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</si>
  <si>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</si>
  <si>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</si>
  <si>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</si>
  <si>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</si>
  <si>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</si>
  <si>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</si>
  <si>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</si>
  <si>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</si>
  <si>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</si>
  <si>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</si>
  <si>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</si>
  <si>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</si>
  <si>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</si>
  <si>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</si>
  <si>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</si>
  <si>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</si>
  <si>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</si>
  <si>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</si>
  <si>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</si>
  <si>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</si>
  <si>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</si>
  <si>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</si>
  <si>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</si>
  <si>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</si>
  <si>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</si>
  <si>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</si>
  <si>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</si>
  <si>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</si>
  <si>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</si>
  <si>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</si>
  <si>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</si>
  <si>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</si>
  <si>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</si>
  <si>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</si>
  <si>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</si>
  <si>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</si>
  <si>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</si>
  <si>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</si>
  <si>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</si>
  <si>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</si>
  <si>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</si>
  <si>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</si>
  <si>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</si>
  <si>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</si>
  <si>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</si>
  <si>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</si>
  <si>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</si>
  <si>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</si>
  <si>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</si>
  <si>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</si>
  <si>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</si>
  <si>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</si>
  <si>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</si>
  <si>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</si>
  <si>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</si>
  <si>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</si>
  <si>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</si>
  <si>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</si>
  <si>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</si>
  <si>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</si>
  <si>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</si>
  <si>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</si>
  <si>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</si>
  <si>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</si>
  <si>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</si>
  <si>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</si>
  <si>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</si>
  <si>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</si>
  <si>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</si>
  <si>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</si>
  <si>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</si>
  <si>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</si>
  <si>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</si>
  <si>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</si>
  <si>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</si>
  <si>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</si>
  <si>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</si>
  <si>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</si>
  <si>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</si>
  <si>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</si>
  <si>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</si>
  <si>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</si>
  <si>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</si>
  <si>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</si>
  <si>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</si>
  <si>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</si>
  <si>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</si>
  <si>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</si>
  <si>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</si>
  <si>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</si>
  <si>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</si>
  <si>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</si>
  <si>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</si>
  <si>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</si>
  <si>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</si>
  <si>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</si>
  <si>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</si>
  <si>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</si>
  <si>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</si>
  <si>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</si>
  <si>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</si>
  <si>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</si>
  <si>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</si>
  <si>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</si>
  <si>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</si>
  <si>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</si>
  <si>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</si>
  <si>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</si>
  <si>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</si>
  <si>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</si>
  <si>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</si>
  <si>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</si>
  <si>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</si>
  <si>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</si>
  <si>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</si>
  <si>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</si>
  <si>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</si>
  <si>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</si>
  <si>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</si>
  <si>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</si>
  <si>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</si>
  <si>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</si>
  <si>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</si>
  <si>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</si>
  <si>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</si>
  <si>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</si>
  <si>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</si>
  <si>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</si>
  <si>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</si>
  <si>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</si>
  <si>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</si>
  <si>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</si>
  <si>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</si>
  <si>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</si>
  <si>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</si>
  <si>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</si>
  <si>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</si>
  <si>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</si>
  <si>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</si>
  <si>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</si>
  <si>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</si>
  <si>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</si>
  <si>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</si>
  <si>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</si>
  <si>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</si>
  <si>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</si>
  <si>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</si>
  <si>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</si>
  <si>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</si>
  <si>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</si>
  <si>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</si>
  <si>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</si>
  <si>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</si>
  <si>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</si>
  <si>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</si>
  <si>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</si>
  <si>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</si>
  <si>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</si>
  <si>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</si>
  <si>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</si>
  <si>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</si>
  <si>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</si>
  <si>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</si>
  <si>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</si>
  <si>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</si>
  <si>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</si>
  <si>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</si>
  <si>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</si>
  <si>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</si>
  <si>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</si>
  <si>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</si>
  <si>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</si>
  <si>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</si>
  <si>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</si>
  <si>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</si>
  <si>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</si>
  <si>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</si>
  <si>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</si>
  <si>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</si>
  <si>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</si>
  <si>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</si>
  <si>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</si>
  <si>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</si>
  <si>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</si>
  <si>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</si>
  <si>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</si>
  <si>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</si>
  <si>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</si>
  <si>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</si>
  <si>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</si>
  <si>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</si>
  <si>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</si>
  <si>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</si>
  <si>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</si>
  <si>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</si>
  <si>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</si>
  <si>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</si>
  <si>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</si>
  <si>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</si>
  <si>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</si>
  <si>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</si>
  <si>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</si>
  <si>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</si>
  <si>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</si>
  <si>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</si>
  <si>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</si>
  <si>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</si>
  <si>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</si>
  <si>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</si>
  <si>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</si>
  <si>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</si>
  <si>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</si>
  <si>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</si>
  <si>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</si>
  <si>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</si>
  <si>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</si>
  <si>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</si>
  <si>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</si>
  <si>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</si>
  <si>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</si>
  <si>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</si>
  <si>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</si>
  <si>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</si>
  <si>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</si>
  <si>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</si>
  <si>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</si>
  <si>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</si>
  <si>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</si>
  <si>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</si>
  <si>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</si>
  <si>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</si>
  <si>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</si>
  <si>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</si>
  <si>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</si>
  <si>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</si>
  <si>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</si>
  <si>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</si>
  <si>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</si>
  <si>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</si>
  <si>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</si>
  <si>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</si>
  <si>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</si>
  <si>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</si>
  <si>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</si>
  <si>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</si>
  <si>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</si>
  <si>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</si>
  <si>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</si>
  <si>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</si>
  <si>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</si>
  <si>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</si>
  <si>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</si>
  <si>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</si>
  <si>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</si>
  <si>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</si>
  <si>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</si>
  <si>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</si>
  <si>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</si>
  <si>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</si>
  <si>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</si>
  <si>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</si>
  <si>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</si>
  <si>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</si>
  <si>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</si>
  <si>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</si>
  <si>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</si>
  <si>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</si>
  <si>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</si>
  <si>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</si>
  <si>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</si>
  <si>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</si>
  <si>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</si>
  <si>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</si>
  <si>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</si>
  <si>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</si>
  <si>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</si>
  <si>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</si>
  <si>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</si>
  <si>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</si>
  <si>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</si>
  <si>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</si>
  <si>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</si>
  <si>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</si>
  <si>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</si>
  <si>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</si>
  <si>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</si>
  <si>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</si>
  <si>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</si>
  <si>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</si>
  <si>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</si>
  <si>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</si>
  <si>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</si>
  <si>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</si>
  <si>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</si>
  <si>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</si>
  <si>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</si>
  <si>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</si>
  <si>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</si>
  <si>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</si>
  <si>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</si>
  <si>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</si>
  <si>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</si>
  <si>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</si>
  <si>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</si>
  <si>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</si>
  <si>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</si>
  <si>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</si>
  <si>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</si>
  <si>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</si>
  <si>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</si>
  <si>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</si>
  <si>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</si>
  <si>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</si>
  <si>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</si>
  <si>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</si>
  <si>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</si>
  <si>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</si>
  <si>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</si>
  <si>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</si>
  <si>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</si>
  <si>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</si>
  <si>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</si>
  <si>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</si>
  <si>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</si>
  <si>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</si>
  <si>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</si>
  <si>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</si>
  <si>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</si>
  <si>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</si>
  <si>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</si>
  <si>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</si>
  <si>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</si>
  <si>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</si>
  <si>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</si>
  <si>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</si>
  <si>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</si>
  <si>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</si>
  <si>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</si>
  <si>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</si>
  <si>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</si>
  <si>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</si>
  <si>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</si>
  <si>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</si>
  <si>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</si>
  <si>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</si>
  <si>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</si>
  <si>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</si>
  <si>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</si>
  <si>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</si>
  <si>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</si>
  <si>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</si>
  <si>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</si>
  <si>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</si>
  <si>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</si>
  <si>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</si>
  <si>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</si>
  <si>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</si>
  <si>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</si>
  <si>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</si>
  <si>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</si>
  <si>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</si>
  <si>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</si>
  <si>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</si>
  <si>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</si>
  <si>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</si>
  <si>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</si>
  <si>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</si>
  <si>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</si>
  <si>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</si>
  <si>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</si>
  <si>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</si>
  <si>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</si>
  <si>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</si>
  <si>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</si>
  <si>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</si>
  <si>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</si>
  <si>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</si>
  <si>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</si>
  <si>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</si>
  <si>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</si>
  <si>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</si>
  <si>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</si>
  <si>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</si>
  <si>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</si>
  <si>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</si>
  <si>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</si>
  <si>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</si>
  <si>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</si>
  <si>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</si>
  <si>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</si>
  <si>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</si>
  <si>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</si>
  <si>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</si>
  <si>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</si>
  <si>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</si>
  <si>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</si>
  <si>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</si>
  <si>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</si>
  <si>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</si>
  <si>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</si>
  <si>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</si>
  <si>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</si>
  <si>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</si>
  <si>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</si>
  <si>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</si>
  <si>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</si>
  <si>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</si>
  <si>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</si>
  <si>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</si>
  <si>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</si>
  <si>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</si>
  <si>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</si>
  <si>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</si>
  <si>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</si>
  <si>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</si>
  <si>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</si>
  <si>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</si>
  <si>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</si>
  <si>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</si>
  <si>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</si>
  <si>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</si>
  <si>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</si>
  <si>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</si>
  <si>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</si>
  <si>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</si>
  <si>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</si>
  <si>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</si>
  <si>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</si>
  <si>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</si>
  <si>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</si>
  <si>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</si>
  <si>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</si>
  <si>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</si>
  <si>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</si>
  <si>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</si>
  <si>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</si>
  <si>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</si>
  <si>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</si>
  <si>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</si>
  <si>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</si>
  <si>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</si>
  <si>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</si>
  <si>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</si>
  <si>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</si>
  <si>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</si>
  <si>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</si>
  <si>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</si>
  <si>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</si>
  <si>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</si>
  <si>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</si>
  <si>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</si>
  <si>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</si>
  <si>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</si>
  <si>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</si>
  <si>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</si>
  <si>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</si>
  <si>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</si>
  <si>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</si>
  <si>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</si>
  <si>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</si>
  <si>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</si>
  <si>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</si>
  <si>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</si>
  <si>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</si>
  <si>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</si>
  <si>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</si>
  <si>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</si>
  <si>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</si>
  <si>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</si>
  <si>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</si>
  <si>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</si>
  <si>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</si>
  <si>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</si>
  <si>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</si>
  <si>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</si>
  <si>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</si>
  <si>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</si>
  <si>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</si>
  <si>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</si>
  <si>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</si>
  <si>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</si>
  <si>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</si>
  <si>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</si>
  <si>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</si>
  <si>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</si>
  <si>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</si>
  <si>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</si>
  <si>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</si>
  <si>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</si>
  <si>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</si>
  <si>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</si>
  <si>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</si>
  <si>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</si>
  <si>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</si>
  <si>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</si>
  <si>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</si>
  <si>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</si>
  <si>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</si>
  <si>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</si>
  <si>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</si>
  <si>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</si>
  <si>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</si>
  <si>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</si>
  <si>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</si>
  <si>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</si>
  <si>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</si>
  <si>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</si>
  <si>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</si>
  <si>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</si>
  <si>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</si>
  <si>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</si>
  <si>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</si>
  <si>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</si>
  <si>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</si>
  <si>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</si>
  <si>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</si>
  <si>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</si>
  <si>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</si>
  <si>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</si>
  <si>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</si>
  <si>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</si>
  <si>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</si>
  <si>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</si>
  <si>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</si>
  <si>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</si>
  <si>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</si>
  <si>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</si>
  <si>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</si>
  <si>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</si>
  <si>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</si>
  <si>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</si>
  <si>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</si>
  <si>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</si>
  <si>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</si>
  <si>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</si>
  <si>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</si>
  <si>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</si>
  <si>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</si>
  <si>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</si>
  <si>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</si>
  <si>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</si>
  <si>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</si>
  <si>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</si>
  <si>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</si>
  <si>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</si>
  <si>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</si>
  <si>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</si>
  <si>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</si>
  <si>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</si>
  <si>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</si>
  <si>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</si>
  <si>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</si>
  <si>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</si>
  <si>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</si>
  <si>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</si>
  <si>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</si>
  <si>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</si>
  <si>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</si>
  <si>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</si>
  <si>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</si>
  <si>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</si>
  <si>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</si>
  <si>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</si>
  <si>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</si>
  <si>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</si>
  <si>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</si>
  <si>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</si>
  <si>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</si>
  <si>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</si>
  <si>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</si>
  <si>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</si>
  <si>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</si>
  <si>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</si>
  <si>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</si>
  <si>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</si>
  <si>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</si>
  <si>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</si>
  <si>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</si>
  <si>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</si>
  <si>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</si>
  <si>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</si>
  <si>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</si>
  <si>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</si>
  <si>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</si>
  <si>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</si>
  <si>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</si>
  <si>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</si>
  <si>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</si>
  <si>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</si>
  <si>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</si>
  <si>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</si>
  <si>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</si>
  <si>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</si>
  <si>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</si>
  <si>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</si>
  <si>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</si>
  <si>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</si>
  <si>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</si>
  <si>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</si>
  <si>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</si>
  <si>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</si>
  <si>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</si>
  <si>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</si>
  <si>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</si>
  <si>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</si>
  <si>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</si>
  <si>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</si>
  <si>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</si>
  <si>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</si>
  <si>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</si>
  <si>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</si>
  <si>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</si>
  <si>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</si>
  <si>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</si>
  <si>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</si>
  <si>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</si>
  <si>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</si>
  <si>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</si>
  <si>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</si>
  <si>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</si>
  <si>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</si>
  <si>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</si>
  <si>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</si>
  <si>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</si>
  <si>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</si>
  <si>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</si>
  <si>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</si>
  <si>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</si>
  <si>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</si>
  <si>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</si>
  <si>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</si>
  <si>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</si>
  <si>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</si>
  <si>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</si>
  <si>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</si>
  <si>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</si>
  <si>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</si>
  <si>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</si>
  <si>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</si>
  <si>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</si>
  <si>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</si>
  <si>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</si>
  <si>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</si>
  <si>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</si>
  <si>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</si>
  <si>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</si>
  <si>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</si>
  <si>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</si>
  <si>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</si>
  <si>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</si>
  <si>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</si>
  <si>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</si>
  <si>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</si>
  <si>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</si>
  <si>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</si>
  <si>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</si>
  <si>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</si>
  <si>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</si>
  <si>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</si>
  <si>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</si>
  <si>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</si>
  <si>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</si>
  <si>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</si>
  <si>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</si>
  <si>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</si>
  <si>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</si>
  <si>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</si>
  <si>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</si>
  <si>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</si>
  <si>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</si>
  <si>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</si>
  <si>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</si>
  <si>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</si>
  <si>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</si>
  <si>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</si>
  <si>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</si>
  <si>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</si>
  <si>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</si>
  <si>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</si>
  <si>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</si>
  <si>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</si>
  <si>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</si>
  <si>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</si>
  <si>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</si>
  <si>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</si>
  <si>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</si>
  <si>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</si>
  <si>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</si>
  <si>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</si>
  <si>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</si>
  <si>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</si>
  <si>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</si>
  <si>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</si>
  <si>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</si>
  <si>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</si>
  <si>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</si>
  <si>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</si>
  <si>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</si>
  <si>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</si>
  <si>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</si>
  <si>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</si>
  <si>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</si>
  <si>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</si>
  <si>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</si>
  <si>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</si>
  <si>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</si>
  <si>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</si>
  <si>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</si>
  <si>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</si>
  <si>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</si>
  <si>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</si>
  <si>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</si>
  <si>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</si>
  <si>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</si>
  <si>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</si>
  <si>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</si>
  <si>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</si>
  <si>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</si>
  <si>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</si>
  <si>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</si>
  <si>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</si>
  <si>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</si>
  <si>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</si>
  <si>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</si>
  <si>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</si>
  <si>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</si>
  <si>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</si>
  <si>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</si>
  <si>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</si>
  <si>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</si>
  <si>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</si>
  <si>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</si>
  <si>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</si>
  <si>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</si>
  <si>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</si>
  <si>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</si>
  <si>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</si>
  <si>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</si>
  <si>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</si>
  <si>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</si>
  <si>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</si>
  <si>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</si>
  <si>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</si>
  <si>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</si>
  <si>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</si>
  <si>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</si>
  <si>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</si>
  <si>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</si>
  <si>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</si>
  <si>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</si>
  <si>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</si>
  <si>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</si>
  <si>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</si>
  <si>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</si>
  <si>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</si>
  <si>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</si>
  <si>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</si>
  <si>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</si>
  <si>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</si>
  <si>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</si>
  <si>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</si>
  <si>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</si>
  <si>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</si>
  <si>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</si>
  <si>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</si>
  <si>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</si>
  <si>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</si>
  <si>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</si>
  <si>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</si>
  <si>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</si>
  <si>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</si>
  <si>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</si>
  <si>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</si>
  <si>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</si>
  <si>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</si>
  <si>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</si>
  <si>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</si>
  <si>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</si>
  <si>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</si>
  <si>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</si>
  <si>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</si>
  <si>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</si>
  <si>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</si>
  <si>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</si>
  <si>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</si>
  <si>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</si>
  <si>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</si>
  <si>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</si>
  <si>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</si>
  <si>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</si>
  <si>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</si>
  <si>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</si>
  <si>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</si>
  <si>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</si>
  <si>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</si>
  <si>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</si>
  <si>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</si>
  <si>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</si>
  <si>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</si>
  <si>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</si>
  <si>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</si>
  <si>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</si>
  <si>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</si>
  <si>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</si>
  <si>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</si>
  <si>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</si>
  <si>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</si>
  <si>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</si>
  <si>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</si>
  <si>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</si>
  <si>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</si>
  <si>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</si>
  <si>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</si>
  <si>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</si>
  <si>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</si>
  <si>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</si>
  <si>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</si>
  <si>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</si>
  <si>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</si>
  <si>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</si>
  <si>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</si>
  <si>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</si>
  <si>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</si>
  <si>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</si>
  <si>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</si>
  <si>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</si>
  <si>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</si>
  <si>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</si>
  <si>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</si>
  <si>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</si>
  <si>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</si>
  <si>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</si>
  <si>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</si>
  <si>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</si>
  <si>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</si>
  <si>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</si>
  <si>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</si>
  <si>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</si>
  <si>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</si>
  <si>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</si>
  <si>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</si>
  <si>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</si>
  <si>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</si>
  <si>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</si>
  <si>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</si>
  <si>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</si>
  <si>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</si>
  <si>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</si>
  <si>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</si>
  <si>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</si>
  <si>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</si>
  <si>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</si>
  <si>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</si>
  <si>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</si>
  <si>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</si>
  <si>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</si>
  <si>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</si>
  <si>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</si>
  <si>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</si>
  <si>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</si>
  <si>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</si>
  <si>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</si>
  <si>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</si>
  <si>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</si>
  <si>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</si>
  <si>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</si>
  <si>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</si>
  <si>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</si>
  <si>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</si>
  <si>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</si>
  <si>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</si>
  <si>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</si>
  <si>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</si>
  <si>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</si>
  <si>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</si>
  <si>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</si>
  <si>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</si>
  <si>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</si>
  <si>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</si>
  <si>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</si>
  <si>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</si>
  <si>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</si>
  <si>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</si>
  <si>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</si>
  <si>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</si>
  <si>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</si>
  <si>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</si>
  <si>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</si>
  <si>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</si>
  <si>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</si>
  <si>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</si>
  <si>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</si>
  <si>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</si>
  <si>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</si>
  <si>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</si>
  <si>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</si>
  <si>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</si>
  <si>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</si>
  <si>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</si>
  <si>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</si>
  <si>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</si>
  <si>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</si>
  <si>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</si>
  <si>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</si>
  <si>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</si>
  <si>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</si>
  <si>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</si>
  <si>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</si>
  <si>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</si>
  <si>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</si>
  <si>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</si>
  <si>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</si>
  <si>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</si>
  <si>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</si>
  <si>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</si>
  <si>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</si>
  <si>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</si>
  <si>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</si>
  <si>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</si>
  <si>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</si>
  <si>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</si>
  <si>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</si>
  <si>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</si>
  <si>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</si>
  <si>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</si>
  <si>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</si>
  <si>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</si>
  <si>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</si>
  <si>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</si>
  <si>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</si>
  <si>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</si>
  <si>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</si>
  <si>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</si>
  <si>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</si>
  <si>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</si>
  <si>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</si>
  <si>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</si>
  <si>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</si>
  <si>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</si>
  <si>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</si>
  <si>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</si>
  <si>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</si>
  <si>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</si>
  <si>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</si>
  <si>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</si>
  <si>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</si>
  <si>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</si>
  <si>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</si>
  <si>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</si>
  <si>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</si>
  <si>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</si>
  <si>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</si>
  <si>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</si>
  <si>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</si>
  <si>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</si>
  <si>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</si>
  <si>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</si>
  <si>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</si>
  <si>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</si>
  <si>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</si>
  <si>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</si>
  <si>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</si>
  <si>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</si>
  <si>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</si>
  <si>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</si>
  <si>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</si>
  <si>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</si>
  <si>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</si>
  <si>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</si>
  <si>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</si>
  <si>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</si>
  <si>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</si>
  <si>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</si>
  <si>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</si>
  <si>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</si>
  <si>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</si>
  <si>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</si>
  <si>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</si>
  <si>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</si>
  <si>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</si>
  <si>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</si>
  <si>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</si>
  <si>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</si>
  <si>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</si>
  <si>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</si>
  <si>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</si>
  <si>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</si>
  <si>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</si>
  <si>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</si>
  <si>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</si>
  <si>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</si>
  <si>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</si>
  <si>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</si>
  <si>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</si>
  <si>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</si>
  <si>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</si>
  <si>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</si>
  <si>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</si>
  <si>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</si>
  <si>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</si>
  <si>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</si>
  <si>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</si>
  <si>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</si>
  <si>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</si>
  <si>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</si>
  <si>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</si>
  <si>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</si>
  <si>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</si>
  <si>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</si>
  <si>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</si>
  <si>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</si>
  <si>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</si>
  <si>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</si>
  <si>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</si>
  <si>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</si>
  <si>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</si>
  <si>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</si>
  <si>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</si>
  <si>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</si>
  <si>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</si>
  <si>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</si>
  <si>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</si>
  <si>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</si>
  <si>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</si>
  <si>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</si>
  <si>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</si>
  <si>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</si>
  <si>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</si>
  <si>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</si>
  <si>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</si>
  <si>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</si>
  <si>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</si>
  <si>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</si>
  <si>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</si>
  <si>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</si>
  <si>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</si>
  <si>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</si>
  <si>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</si>
  <si>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</si>
  <si>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</si>
  <si>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</si>
  <si>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</si>
  <si>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</si>
  <si>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</si>
  <si>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</si>
  <si>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</si>
  <si>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</si>
  <si>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</si>
  <si>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</si>
  <si>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</si>
  <si>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</si>
  <si>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</si>
  <si>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</si>
  <si>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</si>
  <si>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</si>
  <si>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</si>
  <si>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</si>
  <si>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</si>
  <si>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</si>
  <si>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</si>
  <si>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</si>
  <si>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</si>
  <si>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</si>
  <si>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</si>
  <si>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</si>
  <si>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</si>
  <si>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</si>
  <si>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</si>
  <si>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</si>
  <si>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</si>
  <si>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</si>
  <si>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</si>
  <si>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</si>
  <si>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</si>
  <si>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</si>
  <si>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</si>
  <si>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</si>
  <si>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</si>
  <si>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</si>
  <si>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</si>
  <si>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</si>
  <si>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</si>
  <si>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</si>
  <si>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</si>
  <si>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</si>
  <si>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</si>
  <si>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</si>
  <si>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</si>
  <si>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</si>
  <si>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</si>
  <si>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</si>
  <si>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</si>
  <si>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</si>
  <si>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</si>
  <si>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</si>
  <si>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</si>
  <si>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</si>
  <si>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</si>
  <si>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</si>
  <si>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</si>
  <si>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</si>
  <si>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</si>
  <si>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</si>
  <si>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</si>
  <si>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</si>
  <si>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</si>
  <si>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</si>
  <si>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</si>
  <si>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</si>
  <si>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</si>
  <si>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</si>
  <si>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</si>
  <si>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</si>
  <si>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</si>
  <si>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</si>
  <si>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</si>
  <si>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</si>
  <si>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</si>
  <si>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</si>
  <si>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</si>
  <si>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</si>
  <si>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</si>
  <si>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</si>
  <si>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</si>
  <si>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</si>
  <si>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</si>
  <si>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</si>
  <si>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</si>
  <si>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</si>
  <si>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</si>
  <si>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</si>
  <si>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</si>
  <si>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</si>
  <si>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</si>
  <si>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</si>
  <si>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</si>
  <si>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</si>
  <si>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</si>
  <si>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</si>
  <si>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</si>
  <si>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</si>
  <si>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</si>
  <si>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</si>
  <si>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</si>
  <si>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</si>
  <si>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</si>
  <si>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</si>
  <si>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</si>
  <si>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</si>
  <si>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</si>
  <si>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</si>
  <si>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</si>
  <si>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</si>
  <si>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</si>
  <si>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</si>
  <si>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</si>
  <si>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</si>
  <si>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</si>
  <si>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</si>
  <si>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</si>
  <si>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</si>
  <si>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</si>
  <si>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</si>
  <si>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</si>
  <si>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</si>
  <si>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</si>
  <si>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</si>
  <si>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</si>
  <si>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</si>
  <si>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</si>
  <si>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</si>
  <si>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</si>
  <si>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</si>
  <si>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</si>
  <si>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</si>
  <si>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</si>
  <si>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</si>
  <si>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</si>
  <si>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</si>
  <si>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</si>
  <si>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</si>
  <si>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</si>
  <si>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</si>
  <si>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</si>
  <si>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</si>
  <si>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</si>
  <si>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</si>
  <si>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</si>
  <si>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</si>
  <si>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</si>
  <si>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</si>
  <si>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</si>
  <si>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</si>
  <si>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</si>
  <si>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</si>
  <si>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</si>
  <si>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</si>
  <si>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</si>
  <si>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</si>
  <si>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</si>
  <si>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</si>
  <si>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</si>
  <si>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</si>
  <si>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</si>
  <si>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</si>
  <si>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</si>
  <si>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</si>
  <si>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</si>
  <si>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</si>
  <si>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</si>
  <si>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</si>
  <si>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</si>
  <si>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</si>
  <si>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</si>
  <si>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</si>
  <si>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</si>
  <si>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</si>
  <si>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</si>
  <si>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</si>
  <si>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</si>
  <si>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</si>
  <si>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</si>
  <si>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</si>
  <si>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</si>
  <si>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</si>
  <si>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</si>
  <si>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</si>
  <si>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</si>
  <si>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</si>
  <si>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</si>
  <si>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</si>
  <si>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</si>
  <si>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</si>
  <si>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</si>
  <si>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</si>
  <si>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</si>
  <si>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</si>
  <si>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</si>
  <si>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</si>
  <si>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</si>
  <si>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</si>
  <si>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</si>
  <si>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</si>
  <si>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</si>
  <si>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</si>
  <si>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</si>
  <si>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</si>
  <si>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</si>
  <si>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</si>
  <si>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</si>
  <si>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</si>
  <si>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</si>
  <si>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</si>
  <si>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</si>
  <si>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</si>
  <si>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</si>
  <si>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</si>
  <si>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</si>
  <si>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</si>
  <si>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</si>
  <si>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</si>
  <si>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</si>
  <si>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</si>
  <si>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</si>
  <si>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</si>
  <si>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</si>
  <si>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</si>
  <si>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</si>
  <si>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</si>
  <si>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</si>
  <si>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</si>
  <si>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</si>
  <si>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</si>
  <si>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</si>
  <si>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</si>
  <si>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</si>
  <si>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</si>
  <si>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</si>
  <si>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</si>
  <si>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</si>
  <si>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</si>
  <si>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</si>
  <si>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</si>
  <si>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</si>
  <si>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</si>
  <si>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</si>
  <si>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</si>
  <si>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</si>
  <si>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</si>
  <si>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</si>
  <si>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</si>
  <si>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</si>
  <si>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</si>
  <si>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</si>
  <si>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</si>
  <si>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</si>
  <si>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</si>
  <si>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</si>
  <si>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</si>
  <si>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</si>
  <si>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</si>
  <si>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</si>
  <si>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</si>
  <si>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</si>
  <si>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</si>
  <si>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</si>
  <si>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</si>
  <si>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</si>
  <si>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</si>
  <si>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</si>
  <si>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</si>
  <si>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</si>
  <si>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</si>
  <si>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</si>
  <si>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</si>
  <si>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</si>
  <si>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</si>
  <si>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</si>
  <si>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</si>
  <si>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</si>
  <si>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</si>
  <si>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</si>
  <si>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</si>
  <si>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</si>
  <si>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</si>
  <si>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</si>
  <si>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</si>
  <si>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</si>
  <si>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</si>
  <si>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</si>
  <si>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</si>
  <si>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</si>
  <si>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</si>
  <si>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</si>
  <si>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</si>
  <si>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</si>
  <si>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</si>
  <si>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</si>
  <si>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</si>
  <si>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</si>
  <si>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</si>
  <si>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</si>
  <si>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</si>
  <si>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</si>
  <si>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</si>
  <si>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</si>
  <si>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</si>
  <si>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</si>
  <si>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</si>
  <si>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</si>
  <si>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</si>
  <si>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</si>
  <si>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</si>
  <si>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</si>
  <si>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</si>
  <si>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</si>
  <si>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</si>
  <si>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</si>
  <si>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</si>
  <si>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</si>
  <si>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</si>
  <si>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</si>
  <si>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</si>
  <si>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</si>
  <si>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</si>
  <si>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</si>
  <si>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</si>
  <si>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</si>
  <si>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</si>
  <si>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</si>
  <si>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</si>
  <si>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</si>
  <si>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</si>
  <si>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</si>
  <si>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</si>
  <si>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</si>
  <si>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</si>
  <si>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</si>
  <si>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</si>
  <si>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</si>
  <si>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</si>
  <si>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</si>
  <si>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</si>
  <si>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</si>
  <si>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</si>
  <si>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</si>
  <si>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</si>
  <si>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</si>
  <si>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</si>
  <si>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</si>
  <si>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</si>
  <si>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</si>
  <si>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</si>
  <si>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</si>
  <si>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</si>
  <si>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</si>
  <si>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</si>
  <si>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</si>
  <si>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</si>
  <si>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</si>
  <si>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</si>
  <si>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</si>
  <si>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</si>
  <si>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</si>
  <si>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</si>
  <si>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</si>
  <si>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</si>
  <si>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</si>
  <si>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</si>
  <si>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</si>
  <si>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</si>
  <si>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</si>
  <si>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</si>
  <si>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</si>
  <si>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</si>
  <si>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</si>
  <si>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</si>
  <si>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</si>
  <si>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</si>
  <si>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</si>
  <si>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</si>
  <si>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</si>
  <si>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</si>
  <si>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</si>
  <si>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</si>
  <si>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</si>
  <si>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</si>
  <si>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</si>
  <si>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</si>
  <si>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</si>
  <si>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</si>
  <si>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</si>
  <si>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</si>
  <si>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</si>
  <si>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</si>
  <si>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</si>
  <si>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</si>
  <si>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</si>
  <si>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</si>
  <si>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</si>
  <si>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</si>
  <si>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</si>
  <si>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</si>
  <si>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</si>
  <si>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</si>
  <si>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</si>
  <si>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</si>
  <si>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</si>
  <si>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</si>
  <si>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</si>
  <si>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</si>
  <si>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</si>
  <si>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</si>
  <si>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</si>
  <si>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</si>
  <si>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</si>
  <si>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</si>
  <si>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</si>
  <si>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</si>
  <si>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</si>
  <si>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</si>
  <si>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</si>
  <si>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</si>
  <si>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</si>
  <si>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</si>
  <si>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</si>
  <si>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</si>
  <si>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</si>
  <si>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</si>
  <si>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</si>
  <si>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</si>
  <si>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</si>
  <si>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</si>
  <si>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</si>
  <si>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</si>
  <si>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</si>
  <si>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</si>
  <si>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</si>
  <si>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</si>
  <si>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</si>
  <si>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</si>
  <si>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</si>
  <si>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</si>
  <si>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</si>
  <si>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</si>
  <si>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</si>
  <si>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</si>
  <si>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</si>
  <si>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</si>
  <si>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</si>
  <si>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</si>
  <si>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</si>
  <si>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</si>
  <si>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</si>
  <si>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</si>
  <si>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</si>
  <si>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</si>
  <si>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</si>
  <si>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</si>
  <si>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</si>
  <si>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</si>
  <si>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</si>
  <si>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</si>
  <si>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</si>
  <si>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</si>
  <si>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</si>
  <si>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</si>
  <si>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</si>
  <si>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</si>
  <si>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</si>
  <si>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</si>
  <si>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</si>
  <si>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</si>
  <si>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</si>
  <si>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</si>
  <si>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</si>
  <si>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</si>
  <si>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</si>
  <si>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</si>
  <si>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</si>
  <si>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</si>
  <si>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</si>
  <si>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</si>
  <si>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</si>
  <si>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</si>
  <si>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</si>
  <si>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</si>
  <si>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</si>
  <si>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</si>
  <si>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</si>
  <si>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</si>
  <si>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</si>
  <si>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</si>
  <si>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</si>
  <si>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</si>
  <si>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</si>
  <si>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</si>
  <si>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</si>
  <si>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</si>
  <si>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</si>
  <si>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</si>
  <si>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</si>
  <si>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</si>
  <si>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</si>
  <si>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</si>
  <si>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</si>
  <si>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</si>
  <si>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</si>
  <si>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</si>
  <si>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</si>
  <si>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</si>
  <si>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</si>
  <si>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</si>
  <si>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</si>
  <si>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</si>
  <si>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</si>
  <si>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</si>
  <si>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</si>
  <si>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</si>
  <si>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</si>
  <si>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</si>
  <si>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</si>
  <si>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</si>
  <si>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</si>
  <si>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</si>
  <si>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</si>
  <si>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</si>
  <si>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</si>
  <si>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</si>
  <si>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</si>
  <si>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</si>
  <si>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</si>
  <si>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</si>
  <si>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</si>
  <si>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</si>
  <si>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</si>
  <si>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</si>
  <si>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</si>
  <si>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</si>
  <si>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</si>
  <si>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</si>
  <si>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</si>
  <si>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</si>
  <si>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</si>
  <si>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</si>
  <si>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</si>
  <si>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</si>
  <si>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</si>
  <si>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</si>
  <si>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</si>
  <si>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</si>
  <si>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</si>
  <si>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</si>
  <si>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</si>
  <si>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</si>
  <si>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</si>
  <si>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</si>
  <si>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</si>
  <si>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</si>
  <si>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</si>
  <si>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</si>
  <si>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</si>
  <si>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</si>
  <si>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</si>
  <si>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</si>
  <si>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</si>
  <si>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</si>
  <si>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</si>
  <si>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</si>
  <si>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</si>
  <si>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</si>
  <si>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</si>
  <si>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</si>
  <si>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</si>
  <si>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</si>
  <si>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</si>
  <si>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</si>
  <si>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</si>
  <si>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</si>
  <si>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</si>
  <si>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</si>
  <si>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</si>
  <si>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</si>
  <si>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</si>
  <si>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</si>
  <si>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</si>
  <si>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</si>
  <si>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</si>
  <si>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</si>
  <si>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</si>
  <si>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</si>
  <si>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</si>
  <si>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</si>
  <si>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</si>
  <si>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</si>
  <si>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</si>
  <si>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</si>
  <si>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</si>
  <si>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</si>
  <si>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</si>
  <si>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</si>
  <si>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</si>
  <si>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</si>
  <si>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</si>
  <si>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</si>
  <si>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</si>
  <si>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</si>
  <si>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</si>
  <si>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</si>
  <si>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</si>
  <si>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</si>
  <si>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</si>
  <si>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</si>
  <si>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</si>
  <si>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</si>
  <si>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</si>
  <si>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</si>
  <si>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</si>
  <si>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</si>
  <si>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</si>
  <si>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</si>
  <si>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</si>
  <si>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</si>
  <si>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</si>
  <si>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</si>
  <si>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</si>
  <si>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</si>
  <si>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</si>
  <si>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</si>
  <si>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</si>
  <si>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</si>
  <si>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</si>
  <si>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</si>
  <si>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</si>
  <si>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</si>
  <si>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</si>
  <si>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</si>
  <si>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</si>
  <si>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</si>
  <si>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</si>
  <si>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</si>
  <si>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</si>
  <si>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</si>
  <si>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</si>
  <si>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</si>
  <si>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</si>
  <si>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</si>
  <si>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</si>
  <si>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</si>
  <si>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</si>
  <si>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</si>
  <si>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</si>
  <si>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</si>
  <si>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</si>
  <si>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</si>
  <si>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</si>
  <si>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</si>
  <si>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</si>
  <si>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</si>
  <si>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</si>
  <si>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</si>
  <si>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</si>
  <si>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</si>
  <si>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</si>
  <si>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</si>
  <si>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</si>
  <si>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</si>
  <si>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</si>
  <si>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</si>
  <si>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</si>
  <si>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</si>
  <si>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</si>
  <si>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</si>
  <si>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</si>
  <si>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</si>
  <si>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</si>
  <si>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</si>
  <si>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</si>
  <si>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</si>
  <si>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</si>
  <si>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</si>
  <si>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</si>
  <si>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</si>
  <si>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</si>
  <si>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</si>
  <si>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</si>
  <si>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</si>
  <si>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</si>
  <si>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</si>
  <si>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</si>
  <si>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</si>
  <si>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</si>
  <si>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</si>
  <si>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</si>
  <si>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</si>
  <si>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</si>
  <si>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</si>
  <si>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</si>
  <si>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</si>
  <si>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</si>
  <si>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</si>
  <si>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</si>
  <si>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</si>
  <si>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</si>
  <si>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</si>
  <si>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</si>
  <si>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</si>
  <si>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</si>
  <si>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</si>
  <si>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</si>
  <si>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</si>
  <si>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</si>
  <si>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</si>
  <si>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</si>
  <si>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</si>
  <si>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</si>
  <si>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</si>
  <si>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</si>
  <si>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</si>
  <si>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</si>
  <si>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</si>
  <si>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</si>
  <si>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</si>
  <si>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</si>
  <si>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</si>
  <si>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</si>
  <si>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</si>
  <si>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</si>
  <si>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</si>
  <si>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</si>
  <si>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</si>
  <si>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</si>
  <si>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</si>
  <si>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</si>
  <si>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</si>
  <si>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</si>
  <si>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</si>
  <si>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</si>
  <si>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</si>
  <si>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</si>
  <si>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</si>
  <si>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</si>
  <si>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</si>
  <si>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</si>
  <si>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</si>
  <si>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</si>
  <si>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</si>
  <si>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</si>
  <si>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</si>
  <si>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</si>
  <si>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</si>
  <si>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</si>
  <si>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</si>
  <si>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</si>
  <si>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</si>
  <si>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</si>
  <si>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</si>
  <si>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</si>
  <si>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</si>
  <si>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</si>
  <si>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</si>
  <si>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</si>
  <si>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</si>
  <si>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</si>
  <si>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</si>
  <si>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</si>
  <si>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</si>
  <si>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</si>
  <si>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</si>
  <si>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</si>
  <si>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</si>
  <si>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</si>
  <si>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</si>
  <si>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</si>
  <si>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</si>
  <si>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</si>
  <si>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</si>
  <si>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</si>
  <si>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</si>
  <si>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</si>
  <si>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</si>
  <si>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</si>
  <si>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</si>
  <si>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</si>
  <si>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</si>
  <si>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</si>
  <si>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</si>
  <si>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</si>
  <si>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</si>
  <si>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</si>
  <si>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</si>
  <si>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</si>
  <si>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</si>
  <si>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</si>
  <si>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</si>
  <si>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</si>
  <si>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</si>
  <si>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</si>
  <si>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</si>
  <si>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</si>
  <si>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</si>
  <si>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</si>
  <si>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</si>
  <si>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</si>
  <si>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</si>
  <si>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</si>
  <si>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</si>
  <si>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</si>
  <si>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</si>
  <si>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</si>
  <si>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</si>
  <si>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</si>
  <si>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</si>
  <si>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</si>
  <si>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</si>
  <si>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</si>
  <si>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</si>
  <si>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</si>
  <si>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</si>
  <si>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</si>
  <si>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</si>
  <si>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</si>
  <si>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</si>
  <si>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</si>
  <si>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</si>
  <si>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</si>
  <si>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</si>
  <si>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</si>
  <si>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</si>
  <si>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</si>
  <si>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</si>
  <si>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</si>
  <si>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</si>
  <si>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</si>
  <si>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</si>
  <si>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</si>
  <si>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</si>
  <si>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</si>
  <si>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</si>
  <si>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</si>
  <si>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</si>
  <si>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</si>
  <si>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</si>
  <si>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</si>
  <si>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</si>
  <si>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</si>
  <si>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</si>
  <si>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</si>
  <si>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</si>
  <si>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</si>
  <si>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</si>
  <si>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</si>
  <si>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</si>
  <si>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</si>
  <si>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</si>
  <si>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</si>
  <si>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</si>
  <si>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</si>
  <si>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</si>
  <si>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</si>
  <si>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</si>
  <si>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</si>
  <si>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</si>
  <si>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</si>
  <si>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</si>
  <si>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</si>
  <si>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</si>
  <si>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</si>
  <si>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</si>
  <si>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</si>
  <si>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</si>
  <si>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</si>
  <si>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</si>
  <si>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</si>
  <si>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</si>
  <si>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</si>
  <si>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</si>
  <si>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</si>
  <si>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</si>
  <si>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</si>
  <si>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</si>
  <si>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</si>
  <si>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</si>
  <si>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</si>
  <si>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</si>
  <si>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</si>
  <si>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</si>
  <si>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</si>
  <si>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</si>
  <si>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</si>
  <si>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</si>
  <si>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</si>
  <si>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</si>
  <si>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</si>
  <si>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</si>
  <si>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</si>
  <si>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</si>
  <si>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</si>
  <si>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</si>
  <si>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</si>
  <si>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</si>
  <si>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</si>
  <si>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</si>
  <si>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</si>
  <si>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</si>
  <si>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</si>
  <si>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</si>
  <si>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</si>
  <si>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</si>
  <si>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</si>
  <si>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</si>
  <si>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</si>
  <si>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</si>
  <si>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</si>
  <si>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</si>
  <si>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</si>
  <si>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</si>
  <si>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</si>
  <si>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</si>
  <si>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</si>
  <si>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</si>
  <si>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</si>
  <si>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</si>
  <si>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</si>
  <si>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</si>
  <si>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</si>
  <si>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</si>
  <si>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</si>
  <si>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</si>
  <si>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</si>
  <si>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</si>
  <si>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</si>
  <si>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</si>
  <si>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</si>
  <si>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</si>
  <si>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</si>
  <si>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</si>
  <si>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</si>
  <si>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</si>
  <si>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</si>
  <si>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</si>
  <si>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</si>
  <si>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</si>
  <si>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</si>
  <si>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</si>
  <si>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</si>
  <si>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</si>
  <si>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</si>
  <si>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</si>
  <si>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</si>
  <si>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</si>
  <si>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</si>
  <si>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</si>
  <si>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</si>
  <si>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</si>
  <si>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</si>
  <si>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</si>
  <si>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</si>
  <si>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</si>
  <si>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</si>
  <si>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</si>
  <si>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</si>
  <si>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</si>
  <si>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</si>
  <si>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</si>
  <si>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</si>
  <si>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</si>
  <si>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</si>
  <si>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</si>
  <si>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</si>
  <si>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</si>
  <si>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</si>
  <si>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</si>
  <si>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</si>
  <si>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</si>
  <si>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</si>
  <si>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</si>
  <si>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</si>
  <si>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</si>
  <si>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</si>
  <si>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</si>
  <si>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</si>
  <si>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</si>
  <si>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</si>
  <si>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</si>
  <si>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</si>
  <si>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</si>
  <si>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</si>
  <si>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</si>
  <si>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</si>
  <si>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</si>
  <si>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</si>
  <si>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</si>
  <si>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</si>
  <si>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</si>
  <si>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</si>
  <si>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</si>
  <si>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</si>
  <si>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</si>
  <si>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</si>
  <si>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</si>
  <si>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</si>
  <si>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</si>
  <si>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</si>
  <si>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</si>
  <si>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</si>
  <si>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</si>
  <si>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</si>
  <si>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</si>
  <si>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</si>
  <si>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</si>
  <si>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</si>
  <si>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</si>
  <si>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</si>
  <si>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</si>
  <si>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</si>
  <si>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</si>
  <si>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</si>
  <si>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</si>
  <si>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</si>
  <si>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</si>
  <si>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</si>
  <si>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</si>
  <si>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</si>
  <si>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</si>
  <si>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</si>
  <si>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</si>
  <si>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</si>
  <si>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</si>
  <si>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</si>
  <si>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</si>
  <si>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</si>
  <si>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</si>
  <si>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</si>
  <si>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</si>
  <si>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</si>
  <si>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</si>
  <si>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</si>
  <si>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</si>
  <si>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</si>
  <si>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</si>
  <si>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</si>
  <si>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</si>
  <si>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</si>
  <si>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</si>
  <si>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</si>
  <si>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</si>
  <si>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</si>
  <si>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</si>
  <si>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</si>
  <si>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</si>
  <si>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</si>
  <si>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</si>
  <si>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</si>
  <si>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</si>
  <si>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</si>
  <si>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</si>
  <si>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</si>
  <si>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</si>
  <si>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</si>
  <si>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</si>
  <si>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</si>
  <si>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</si>
  <si>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</si>
  <si>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</si>
  <si>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</si>
  <si>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</si>
  <si>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</si>
  <si>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</si>
  <si>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</si>
  <si>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</si>
  <si>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</si>
  <si>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</si>
  <si>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</si>
  <si>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</si>
  <si>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</si>
  <si>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</si>
  <si>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</si>
  <si>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</si>
  <si>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</si>
  <si>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</si>
  <si>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</si>
  <si>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</si>
  <si>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</si>
  <si>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</si>
  <si>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</si>
  <si>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</si>
  <si>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</si>
  <si>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</si>
  <si>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</si>
  <si>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</si>
  <si>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</si>
  <si>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</si>
  <si>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</si>
  <si>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</si>
  <si>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</si>
  <si>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</si>
  <si>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</si>
  <si>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</si>
  <si>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</si>
  <si>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</si>
  <si>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</si>
  <si>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</si>
  <si>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</si>
  <si>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</si>
  <si>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</si>
  <si>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</si>
  <si>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</si>
  <si>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</si>
  <si>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</si>
  <si>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</si>
  <si>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</si>
  <si>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</si>
  <si>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</si>
  <si>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</si>
  <si>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</si>
  <si>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</si>
  <si>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</si>
  <si>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</si>
  <si>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</si>
  <si>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</si>
  <si>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</si>
  <si>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</si>
  <si>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</si>
  <si>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</si>
  <si>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</si>
  <si>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</si>
  <si>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</si>
  <si>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</si>
  <si>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</si>
  <si>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</si>
  <si>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</si>
  <si>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</si>
  <si>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</si>
  <si>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</si>
  <si>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</si>
  <si>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</si>
  <si>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</si>
  <si>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</si>
  <si>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</si>
  <si>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</si>
  <si>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</si>
  <si>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</si>
  <si>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</si>
  <si>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</si>
  <si>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</si>
  <si>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</si>
  <si>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</si>
  <si>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</si>
  <si>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</si>
  <si>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</si>
  <si>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</si>
  <si>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</si>
  <si>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</si>
  <si>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</si>
  <si>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</si>
  <si>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</si>
  <si>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</si>
  <si>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</si>
  <si>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</si>
  <si>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</si>
  <si>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</si>
  <si>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</si>
  <si>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</si>
  <si>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</si>
  <si>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</si>
  <si>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</si>
  <si>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</si>
  <si>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</si>
  <si>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</si>
  <si>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</si>
  <si>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</si>
  <si>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</si>
  <si>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</si>
  <si>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</si>
  <si>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</si>
  <si>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</si>
  <si>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</si>
  <si>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</si>
  <si>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</si>
  <si>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</si>
  <si>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</si>
  <si>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</si>
  <si>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</si>
  <si>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</si>
  <si>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</si>
  <si>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</si>
  <si>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</si>
  <si>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</si>
  <si>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</si>
  <si>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</si>
  <si>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</si>
  <si>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</si>
  <si>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</si>
  <si>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</si>
  <si>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</si>
  <si>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</si>
  <si>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</si>
  <si>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</si>
  <si>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</si>
  <si>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</si>
  <si>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</si>
  <si>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</si>
  <si>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</si>
  <si>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</si>
  <si>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</si>
  <si>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</si>
  <si>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</si>
  <si>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</si>
  <si>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</si>
  <si>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</si>
  <si>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</si>
  <si>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</si>
  <si>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</si>
  <si>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</si>
  <si>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</si>
  <si>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</si>
  <si>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</si>
  <si>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</si>
  <si>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</si>
  <si>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</si>
  <si>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</si>
  <si>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</si>
  <si>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</si>
  <si>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</si>
  <si>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</si>
  <si>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</si>
  <si>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</si>
  <si>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</si>
  <si>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</si>
  <si>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</si>
  <si>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</si>
  <si>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</si>
  <si>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</si>
  <si>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</si>
  <si>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</si>
  <si>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</si>
  <si>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</si>
  <si>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</si>
  <si>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</si>
  <si>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</si>
  <si>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</si>
  <si>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</si>
  <si>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</si>
  <si>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</si>
  <si>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</si>
  <si>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</si>
  <si>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</si>
  <si>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</si>
  <si>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</si>
  <si>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</si>
  <si>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</si>
  <si>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</si>
  <si>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</si>
  <si>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</si>
  <si>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</si>
  <si>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</si>
  <si>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</si>
  <si>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</si>
  <si>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</si>
  <si>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</si>
  <si>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</si>
  <si>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</si>
  <si>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</si>
  <si>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</si>
  <si>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</si>
  <si>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</si>
  <si>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</si>
  <si>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</si>
  <si>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</si>
  <si>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</si>
  <si>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</si>
  <si>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</si>
  <si>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</si>
  <si>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</si>
  <si>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</si>
  <si>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</si>
  <si>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</si>
  <si>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</si>
  <si>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</si>
  <si>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</si>
  <si>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</si>
  <si>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</si>
  <si>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</si>
  <si>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</si>
  <si>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</si>
  <si>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</si>
  <si>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</si>
  <si>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</si>
  <si>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</si>
  <si>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</si>
  <si>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</si>
  <si>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</si>
  <si>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</si>
  <si>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</si>
  <si>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</si>
  <si>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</si>
  <si>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</si>
  <si>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</si>
  <si>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</si>
  <si>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</si>
  <si>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</si>
  <si>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</si>
  <si>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</si>
  <si>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</si>
  <si>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</si>
  <si>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</si>
  <si>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</si>
  <si>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</si>
  <si>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</si>
  <si>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</si>
  <si>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</si>
  <si>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</si>
  <si>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</si>
  <si>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</si>
  <si>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</si>
  <si>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</si>
  <si>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</si>
  <si>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</si>
  <si>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</si>
  <si>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</si>
  <si>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</si>
  <si>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</si>
  <si>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</si>
  <si>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</si>
  <si>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</si>
  <si>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</si>
  <si>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</si>
  <si>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</si>
  <si>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</si>
  <si>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</si>
  <si>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</si>
  <si>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</si>
  <si>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</si>
  <si>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</si>
  <si>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</si>
  <si>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</si>
  <si>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</si>
  <si>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</si>
  <si>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</si>
  <si>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</si>
  <si>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</si>
  <si>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</si>
  <si>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</si>
  <si>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</si>
  <si>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</si>
  <si>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</si>
  <si>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</si>
  <si>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</si>
  <si>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</si>
  <si>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</si>
  <si>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</si>
  <si>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</si>
  <si>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</si>
  <si>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</si>
  <si>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</si>
  <si>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</si>
  <si>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</si>
  <si>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</si>
  <si>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</si>
  <si>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</si>
  <si>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</si>
  <si>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</si>
  <si>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</si>
  <si>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</si>
  <si>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</si>
  <si>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</si>
  <si>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</si>
  <si>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</si>
  <si>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</si>
  <si>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</si>
  <si>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</si>
  <si>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</si>
  <si>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</si>
  <si>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</si>
  <si>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</si>
  <si>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</si>
  <si>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</si>
  <si>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</si>
  <si>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</si>
  <si>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</si>
  <si>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</si>
  <si>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</si>
  <si>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</si>
  <si>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</si>
  <si>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</si>
  <si>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</si>
  <si>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</si>
  <si>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</si>
  <si>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</si>
  <si>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</si>
  <si>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</si>
  <si>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</si>
  <si>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</si>
  <si>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</si>
  <si>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</si>
  <si>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</si>
  <si>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</si>
  <si>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</si>
  <si>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</si>
  <si>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</si>
  <si>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</si>
  <si>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</si>
  <si>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</si>
  <si>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</si>
  <si>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</si>
  <si>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</si>
  <si>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</si>
  <si>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</si>
  <si>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</si>
  <si>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</si>
  <si>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</si>
  <si>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</si>
  <si>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</si>
  <si>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</si>
  <si>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</si>
  <si>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</si>
  <si>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</si>
  <si>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</si>
  <si>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</si>
  <si>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</si>
  <si>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</si>
  <si>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</si>
  <si>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</si>
  <si>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</si>
  <si>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</si>
  <si>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</si>
  <si>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</si>
  <si>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</si>
  <si>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</si>
  <si>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</si>
  <si>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</si>
  <si>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</si>
  <si>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</si>
  <si>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</si>
  <si>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</si>
  <si>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</si>
  <si>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</si>
  <si>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</si>
  <si>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</si>
  <si>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</si>
  <si>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</si>
  <si>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</si>
  <si>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</si>
  <si>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</si>
  <si>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</si>
  <si>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</si>
  <si>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</si>
  <si>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</si>
  <si>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</si>
  <si>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</si>
  <si>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</si>
  <si>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</si>
  <si>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</si>
  <si>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</si>
  <si>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</si>
  <si>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</si>
  <si>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</si>
  <si>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</si>
  <si>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</si>
  <si>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</si>
  <si>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</si>
  <si>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</si>
  <si>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</si>
  <si>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</si>
  <si>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</si>
  <si>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</si>
  <si>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</si>
  <si>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</si>
  <si>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</si>
  <si>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</si>
  <si>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</si>
  <si>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</si>
  <si>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</si>
  <si>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</si>
  <si>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</si>
  <si>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</si>
  <si>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</si>
  <si>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</si>
  <si>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</si>
  <si>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</si>
  <si>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</si>
  <si>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</si>
  <si>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</si>
  <si>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</si>
  <si>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</si>
  <si>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</si>
  <si>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</si>
  <si>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</si>
  <si>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</si>
  <si>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</si>
  <si>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</si>
  <si>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</si>
  <si>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</si>
  <si>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</si>
  <si>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</si>
  <si>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</si>
  <si>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</si>
  <si>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</si>
  <si>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</si>
  <si>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</si>
  <si>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</si>
  <si>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</si>
  <si>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</si>
  <si>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</si>
  <si>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</si>
  <si>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</si>
  <si>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</si>
  <si>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</si>
  <si>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</si>
  <si>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</si>
  <si>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</si>
  <si>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</si>
  <si>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</si>
  <si>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</si>
  <si>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</si>
  <si>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</si>
  <si>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</si>
  <si>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</si>
  <si>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</si>
  <si>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</si>
  <si>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</si>
  <si>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</si>
  <si>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</si>
  <si>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</si>
  <si>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</si>
  <si>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</si>
  <si>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</si>
  <si>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</si>
  <si>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</si>
  <si>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</si>
  <si>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</si>
  <si>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</si>
  <si>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</si>
  <si>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</si>
  <si>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</si>
  <si>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</si>
  <si>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</si>
  <si>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</si>
  <si>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</si>
  <si>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</si>
  <si>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</si>
  <si>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</si>
  <si>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</si>
  <si>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</si>
  <si>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</si>
  <si>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</si>
  <si>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</si>
  <si>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</si>
  <si>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</si>
  <si>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</si>
  <si>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</si>
  <si>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</si>
  <si>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</si>
  <si>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</si>
  <si>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</si>
  <si>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</si>
  <si>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</si>
  <si>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</si>
  <si>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</si>
  <si>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</si>
  <si>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</si>
  <si>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</si>
  <si>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</si>
  <si>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</si>
  <si>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</si>
  <si>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</si>
  <si>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</si>
  <si>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</si>
  <si>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</si>
  <si>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</si>
  <si>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</si>
  <si>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</si>
  <si>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</si>
  <si>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</si>
  <si>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</si>
  <si>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</si>
  <si>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</si>
  <si>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</si>
  <si>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</si>
  <si>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</si>
  <si>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</si>
  <si>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</si>
  <si>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</si>
  <si>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</si>
  <si>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</si>
  <si>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</si>
  <si>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</si>
  <si>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</si>
  <si>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</si>
  <si>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</si>
  <si>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</si>
  <si>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</si>
  <si>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</si>
  <si>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</si>
  <si>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</si>
  <si>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</si>
  <si>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</si>
  <si>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</si>
  <si>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</si>
  <si>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</si>
  <si>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</si>
  <si>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</si>
  <si>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</si>
  <si>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</si>
  <si>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</si>
  <si>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</si>
  <si>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</si>
  <si>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</si>
  <si>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</si>
  <si>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</si>
  <si>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</si>
  <si>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</si>
  <si>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</si>
  <si>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</si>
  <si>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</si>
  <si>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</si>
  <si>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</si>
  <si>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</si>
  <si>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</si>
  <si>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</si>
  <si>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</si>
  <si>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</si>
  <si>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</si>
  <si>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</si>
  <si>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</si>
  <si>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</si>
  <si>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</si>
  <si>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</si>
  <si>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</si>
  <si>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</si>
  <si>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</si>
  <si>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</si>
  <si>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</si>
  <si>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</si>
  <si>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</si>
  <si>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</si>
  <si>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</si>
  <si>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</si>
  <si>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</si>
  <si>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</si>
  <si>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</si>
  <si>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</si>
  <si>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</si>
  <si>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</si>
  <si>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</si>
  <si>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</si>
  <si>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</si>
  <si>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</si>
  <si>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</si>
  <si>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</si>
  <si>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</si>
  <si>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</si>
  <si>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</si>
  <si>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</si>
  <si>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</si>
  <si>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</si>
  <si>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</si>
  <si>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</si>
  <si>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</si>
  <si>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</si>
  <si>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</si>
  <si>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</si>
  <si>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</si>
  <si>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</si>
  <si>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</si>
  <si>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</si>
  <si>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</si>
  <si>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</si>
  <si>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</si>
  <si>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</si>
  <si>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</si>
  <si>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</si>
  <si>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</si>
  <si>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</si>
  <si>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</si>
  <si>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</si>
  <si>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</si>
  <si>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</si>
  <si>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</si>
  <si>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</si>
  <si>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</si>
  <si>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</si>
  <si>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</si>
  <si>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</si>
  <si>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</si>
  <si>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</si>
  <si>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</si>
  <si>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</si>
  <si>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</si>
  <si>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</si>
  <si>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</si>
  <si>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</si>
  <si>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</si>
  <si>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</si>
  <si>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</si>
  <si>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</si>
  <si>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</si>
  <si>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</si>
  <si>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</si>
  <si>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</si>
  <si>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</si>
  <si>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</si>
  <si>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</si>
  <si>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</si>
  <si>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</si>
  <si>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</si>
  <si>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</si>
  <si>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</si>
  <si>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</si>
  <si>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</si>
  <si>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</si>
  <si>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</si>
  <si>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</si>
  <si>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</si>
  <si>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</si>
  <si>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</si>
  <si>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</si>
  <si>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</si>
  <si>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</si>
  <si>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</si>
  <si>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</si>
  <si>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</si>
  <si>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</si>
  <si>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</si>
  <si>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</si>
  <si>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</si>
  <si>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</si>
  <si>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</si>
  <si>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</si>
  <si>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</si>
  <si>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</si>
  <si>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</si>
  <si>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</si>
  <si>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</si>
  <si>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</si>
  <si>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</si>
  <si>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</si>
  <si>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</si>
  <si>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</si>
  <si>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</si>
  <si>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</si>
  <si>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</si>
  <si>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</si>
  <si>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</si>
  <si>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</si>
  <si>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</si>
  <si>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</si>
  <si>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</si>
  <si>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</si>
  <si>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</si>
  <si>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</si>
  <si>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</si>
  <si>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</si>
  <si>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</si>
  <si>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</si>
  <si>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</si>
  <si>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</si>
  <si>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</si>
  <si>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</si>
  <si>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</si>
  <si>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</si>
  <si>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</si>
  <si>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</si>
  <si>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</si>
  <si>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</si>
  <si>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</si>
  <si>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</si>
  <si>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</si>
  <si>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</si>
  <si>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</si>
  <si>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</si>
  <si>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</si>
  <si>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</si>
  <si>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</si>
  <si>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</si>
  <si>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</si>
  <si>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</si>
  <si>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</si>
  <si>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</si>
  <si>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</si>
  <si>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</si>
  <si>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</si>
  <si>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</si>
  <si>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</si>
  <si>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</si>
  <si>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</si>
  <si>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</si>
  <si>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</si>
  <si>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</si>
  <si>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</si>
  <si>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</si>
  <si>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</si>
  <si>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</si>
  <si>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</si>
  <si>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</si>
  <si>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</si>
  <si>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</si>
  <si>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</si>
  <si>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</si>
  <si>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</si>
  <si>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</si>
  <si>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</si>
  <si>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</si>
  <si>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</si>
  <si>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</si>
  <si>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</si>
  <si>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</si>
  <si>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</si>
  <si>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</si>
  <si>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</si>
  <si>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</si>
  <si>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</si>
  <si>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</si>
  <si>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</si>
  <si>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</si>
  <si>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</si>
  <si>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</si>
  <si>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</si>
  <si>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</si>
  <si>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</si>
  <si>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</si>
  <si>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</si>
  <si>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</si>
  <si>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</si>
  <si>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</si>
  <si>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</si>
  <si>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</si>
  <si>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</si>
  <si>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</si>
  <si>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</si>
  <si>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</si>
  <si>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</si>
  <si>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</si>
  <si>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</si>
  <si>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</si>
  <si>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</si>
  <si>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</si>
  <si>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</si>
  <si>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</si>
  <si>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</si>
  <si>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</si>
  <si>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</si>
  <si>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</si>
  <si>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</si>
  <si>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</si>
  <si>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</si>
  <si>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</si>
  <si>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</si>
  <si>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</si>
  <si>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</si>
  <si>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</si>
  <si>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</si>
  <si>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</si>
  <si>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</si>
  <si>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</si>
  <si>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</si>
  <si>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</si>
  <si>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</si>
  <si>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</si>
  <si>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</si>
  <si>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</si>
  <si>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</si>
  <si>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</si>
  <si>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</si>
  <si>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</si>
  <si>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</si>
  <si>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</si>
  <si>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</si>
  <si>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</si>
  <si>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</si>
  <si>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</si>
  <si>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</si>
  <si>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</si>
  <si>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</si>
  <si>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</si>
  <si>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</si>
  <si>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</si>
  <si>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</si>
  <si>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</si>
  <si>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</si>
  <si>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</si>
  <si>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</si>
  <si>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</si>
  <si>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</si>
  <si>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</si>
  <si>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</si>
  <si>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</si>
  <si>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</si>
  <si>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</si>
  <si>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</si>
  <si>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</si>
  <si>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</si>
  <si>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</si>
  <si>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</si>
  <si>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</si>
  <si>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</si>
  <si>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</si>
  <si>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</si>
  <si>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</si>
  <si>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</si>
  <si>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</si>
  <si>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</si>
  <si>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</si>
  <si>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</si>
  <si>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</si>
  <si>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</si>
  <si>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</si>
  <si>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</si>
  <si>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</si>
  <si>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</si>
  <si>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</si>
  <si>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</si>
  <si>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</si>
  <si>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</si>
  <si>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</si>
  <si>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</si>
  <si>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</si>
  <si>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</si>
  <si>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</si>
  <si>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</si>
  <si>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</si>
  <si>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</si>
  <si>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</si>
  <si>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</si>
  <si>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</si>
  <si>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</si>
  <si>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</si>
  <si>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</si>
  <si>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</si>
  <si>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</si>
  <si>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</si>
  <si>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</si>
  <si>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</si>
  <si>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</si>
  <si>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</si>
  <si>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</si>
  <si>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</si>
  <si>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</si>
  <si>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</si>
  <si>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</si>
  <si>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</si>
  <si>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</si>
  <si>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</si>
  <si>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</si>
  <si>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</si>
  <si>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</si>
  <si>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</si>
  <si>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</si>
  <si>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</si>
  <si>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</si>
  <si>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</si>
  <si>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</si>
  <si>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</si>
  <si>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</si>
  <si>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</si>
  <si>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</si>
  <si>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</si>
  <si>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</si>
  <si>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</si>
  <si>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</si>
  <si>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</si>
  <si>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</si>
  <si>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</si>
  <si>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</si>
  <si>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</si>
  <si>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</si>
  <si>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</si>
  <si>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</si>
  <si>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</si>
  <si>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</si>
  <si>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</si>
  <si>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</si>
  <si>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</si>
  <si>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</si>
  <si>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</si>
  <si>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</si>
  <si>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</si>
  <si>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</si>
  <si>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</si>
  <si>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</si>
  <si>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</si>
  <si>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</si>
  <si>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</si>
  <si>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</si>
  <si>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</si>
  <si>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</si>
  <si>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</si>
  <si>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</si>
  <si>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</si>
  <si>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</si>
  <si>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</si>
  <si>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</si>
  <si>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</si>
  <si>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</si>
  <si>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</si>
  <si>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</si>
  <si>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</si>
  <si>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</si>
  <si>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</si>
  <si>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</si>
  <si>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</si>
  <si>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</si>
  <si>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</si>
  <si>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</si>
  <si>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</si>
  <si>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</si>
  <si>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</si>
  <si>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</si>
  <si>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</si>
  <si>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</si>
  <si>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</si>
  <si>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</si>
  <si>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</si>
  <si>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</si>
  <si>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</si>
  <si>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</si>
  <si>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</si>
  <si>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</si>
  <si>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</si>
  <si>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</si>
  <si>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</si>
  <si>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</si>
  <si>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</si>
  <si>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</si>
  <si>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</si>
  <si>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</si>
  <si>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</si>
  <si>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</si>
  <si>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</si>
  <si>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</si>
  <si>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</si>
  <si>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</si>
  <si>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</si>
  <si>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</si>
  <si>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</si>
  <si>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</si>
  <si>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</si>
  <si>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</si>
  <si>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</si>
  <si>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</si>
  <si>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</si>
  <si>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</si>
  <si>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</si>
  <si>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</si>
  <si>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</si>
  <si>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</si>
  <si>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</si>
  <si>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</si>
  <si>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</si>
  <si>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</si>
  <si>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</si>
  <si>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</si>
  <si>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</si>
  <si>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</si>
  <si>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</si>
  <si>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</si>
  <si>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</si>
  <si>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</si>
  <si>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</si>
  <si>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</si>
  <si>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</si>
  <si>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</si>
  <si>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</si>
  <si>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</si>
  <si>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</si>
  <si>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</si>
  <si>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</si>
  <si>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</si>
  <si>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</si>
  <si>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</si>
  <si>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</si>
  <si>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</si>
  <si>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</si>
  <si>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</si>
  <si>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</si>
  <si>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</si>
  <si>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</si>
  <si>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</si>
  <si>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</si>
  <si>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</si>
  <si>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</si>
  <si>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</si>
  <si>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</si>
  <si>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</si>
  <si>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</si>
  <si>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</si>
  <si>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</si>
  <si>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</si>
  <si>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</si>
  <si>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</si>
  <si>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</si>
  <si>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</si>
  <si>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</si>
  <si>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</si>
  <si>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</si>
  <si>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</si>
  <si>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</si>
  <si>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</si>
  <si>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</si>
  <si>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</si>
  <si>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</si>
  <si>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</si>
  <si>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</si>
  <si>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</si>
  <si>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</si>
  <si>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</si>
  <si>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</si>
  <si>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</si>
  <si>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</si>
  <si>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</si>
  <si>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</si>
  <si>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</si>
  <si>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</si>
  <si>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</si>
  <si>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</si>
  <si>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</si>
  <si>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</si>
  <si>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</si>
  <si>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</si>
  <si>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</si>
  <si>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</si>
  <si>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</si>
  <si>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</si>
  <si>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</si>
  <si>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</si>
  <si>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</si>
  <si>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</si>
  <si>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</si>
  <si>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</si>
  <si>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</si>
  <si>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</si>
  <si>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</si>
  <si>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</si>
  <si>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</si>
  <si>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</si>
  <si>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</si>
  <si>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</si>
  <si>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</si>
  <si>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</si>
  <si>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</si>
  <si>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</si>
  <si>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</si>
  <si>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</si>
  <si>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</si>
  <si>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</si>
  <si>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</si>
  <si>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</si>
  <si>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</si>
  <si>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</si>
  <si>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</si>
  <si>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</si>
  <si>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</si>
  <si>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</si>
  <si>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</si>
  <si>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</si>
  <si>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</si>
  <si>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</si>
  <si>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</si>
  <si>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</si>
  <si>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</si>
  <si>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</si>
  <si>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</si>
  <si>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</si>
  <si>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</si>
  <si>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</si>
  <si>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</si>
  <si>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</si>
  <si>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</si>
  <si>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</si>
  <si>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</si>
  <si>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</si>
  <si>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</si>
  <si>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</si>
  <si>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</si>
  <si>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</si>
  <si>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</si>
  <si>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</si>
  <si>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</si>
  <si>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</si>
  <si>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</si>
  <si>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</si>
  <si>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</si>
  <si>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</si>
  <si>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</si>
  <si>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</si>
  <si>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</si>
  <si>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</si>
  <si>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</si>
  <si>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</si>
  <si>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</si>
  <si>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</si>
  <si>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</si>
  <si>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</si>
  <si>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</si>
  <si>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</si>
  <si>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</si>
  <si>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</si>
  <si>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</si>
  <si>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</si>
  <si>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</si>
  <si>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</si>
  <si>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</si>
  <si>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</si>
  <si>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</si>
  <si>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</si>
  <si>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</si>
  <si>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</si>
  <si>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</si>
  <si>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</si>
  <si>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</si>
  <si>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</si>
  <si>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</si>
  <si>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</si>
  <si>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</si>
  <si>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</si>
  <si>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</si>
  <si>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</si>
  <si>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</si>
  <si>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</si>
  <si>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</si>
  <si>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</si>
  <si>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</si>
  <si>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</si>
  <si>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</si>
  <si>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</si>
  <si>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</si>
  <si>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</si>
  <si>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</si>
  <si>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</si>
  <si>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</si>
  <si>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</si>
  <si>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</si>
  <si>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</si>
  <si>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</si>
  <si>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</si>
  <si>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</si>
  <si>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</si>
  <si>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</si>
  <si>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</si>
  <si>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</si>
  <si>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</si>
  <si>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</si>
  <si>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</si>
  <si>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</si>
  <si>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</si>
  <si>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</si>
  <si>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</si>
  <si>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</si>
  <si>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</si>
  <si>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</si>
  <si>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</si>
  <si>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</si>
  <si>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</si>
  <si>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</si>
  <si>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</si>
  <si>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</si>
  <si>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</si>
  <si>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</si>
  <si>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</si>
  <si>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</si>
  <si>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</si>
  <si>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</si>
  <si>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</si>
  <si>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</si>
  <si>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</si>
  <si>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</si>
  <si>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</si>
  <si>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</si>
  <si>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</si>
  <si>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</si>
  <si>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</si>
  <si>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</si>
  <si>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</si>
  <si>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</si>
  <si>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</si>
  <si>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</si>
  <si>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</si>
  <si>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</si>
  <si>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</si>
  <si>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</si>
  <si>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</si>
  <si>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</si>
  <si>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</si>
  <si>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</si>
  <si>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</si>
  <si>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</si>
  <si>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</si>
  <si>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</si>
  <si>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</si>
  <si>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</si>
  <si>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</si>
  <si>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</si>
  <si>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</si>
  <si>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</si>
  <si>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</si>
  <si>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</si>
  <si>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</si>
  <si>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</si>
  <si>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</si>
  <si>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</si>
  <si>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</si>
  <si>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</si>
  <si>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</si>
  <si>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</si>
  <si>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</si>
  <si>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</si>
  <si>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</si>
  <si>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</si>
  <si>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</si>
  <si>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</si>
  <si>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</si>
  <si>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</si>
  <si>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</si>
  <si>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</si>
  <si>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</si>
  <si>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</si>
  <si>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</si>
  <si>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</si>
  <si>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</si>
  <si>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</si>
  <si>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</si>
  <si>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</si>
  <si>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</si>
  <si>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</si>
  <si>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</si>
  <si>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</si>
  <si>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</si>
  <si>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</si>
  <si>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</si>
  <si>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</si>
  <si>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</si>
  <si>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</si>
  <si>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</si>
  <si>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</si>
  <si>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</si>
  <si>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</si>
  <si>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</si>
  <si>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</si>
  <si>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</si>
  <si>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</si>
  <si>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</si>
  <si>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</si>
  <si>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</si>
  <si>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</si>
  <si>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</si>
  <si>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</si>
  <si>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</si>
  <si>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</si>
  <si>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</si>
  <si>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</si>
  <si>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</si>
  <si>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</si>
  <si>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</si>
  <si>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</si>
  <si>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</si>
  <si>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</si>
  <si>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</si>
  <si>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</si>
  <si>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</si>
  <si>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</si>
  <si>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</si>
  <si>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</si>
  <si>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</si>
  <si>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</si>
  <si>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</si>
  <si>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</si>
  <si>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</si>
  <si>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</si>
  <si>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</si>
  <si>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</si>
  <si>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</si>
  <si>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</si>
  <si>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</si>
  <si>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</si>
  <si>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</si>
  <si>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</si>
  <si>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</si>
  <si>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</si>
  <si>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</si>
  <si>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</si>
  <si>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</si>
  <si>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</si>
  <si>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</si>
  <si>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</si>
  <si>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</si>
  <si>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</si>
  <si>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</si>
  <si>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</si>
  <si>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</si>
  <si>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</si>
  <si>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</si>
  <si>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</si>
  <si>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</si>
  <si>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</si>
  <si>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</si>
  <si>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</si>
  <si>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</si>
  <si>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</si>
  <si>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</si>
  <si>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</si>
  <si>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</si>
  <si>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</si>
  <si>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</si>
  <si>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</si>
  <si>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</si>
  <si>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</si>
  <si>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</si>
  <si>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</si>
  <si>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</si>
  <si>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</si>
  <si>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</si>
  <si>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</si>
  <si>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</si>
  <si>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</si>
  <si>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</si>
  <si>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</si>
  <si>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</si>
  <si>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</si>
  <si>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</si>
  <si>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</si>
  <si>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</si>
  <si>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</si>
  <si>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</si>
  <si>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</si>
  <si>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</si>
  <si>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</si>
  <si>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</si>
  <si>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</si>
  <si>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</si>
  <si>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</si>
  <si>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</si>
  <si>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</si>
  <si>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</si>
  <si>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</si>
  <si>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</si>
  <si>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</si>
  <si>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</si>
  <si>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</si>
  <si>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</si>
  <si>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</si>
  <si>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</si>
  <si>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</si>
  <si>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</si>
  <si>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</si>
  <si>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</si>
  <si>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</si>
  <si>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</si>
  <si>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</si>
  <si>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</si>
  <si>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</si>
  <si>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</si>
  <si>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</si>
  <si>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</si>
  <si>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</si>
  <si>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</si>
  <si>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</si>
  <si>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</si>
  <si>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</si>
  <si>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</si>
  <si>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</si>
  <si>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</si>
  <si>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</si>
  <si>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</si>
  <si>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</si>
  <si>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</si>
  <si>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</si>
  <si>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</si>
  <si>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</si>
  <si>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</si>
  <si>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</si>
  <si>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</si>
  <si>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</si>
  <si>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</si>
  <si>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</si>
  <si>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</si>
  <si>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</si>
  <si>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</si>
  <si>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</si>
  <si>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</si>
  <si>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</si>
  <si>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</si>
  <si>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</si>
  <si>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</si>
  <si>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</si>
  <si>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</si>
  <si>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</si>
  <si>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</si>
  <si>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</si>
  <si>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</si>
  <si>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</si>
  <si>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</si>
  <si>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</si>
  <si>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</si>
  <si>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</si>
  <si>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</si>
  <si>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</si>
  <si>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</si>
  <si>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</si>
  <si>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</si>
  <si>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</si>
  <si>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</si>
  <si>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</si>
  <si>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</si>
  <si>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</si>
  <si>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</si>
  <si>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</si>
  <si>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</si>
  <si>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</si>
  <si>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</si>
  <si>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</si>
  <si>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</si>
  <si>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</si>
  <si>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</si>
  <si>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</si>
  <si>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</si>
  <si>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</si>
  <si>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</si>
  <si>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</si>
  <si>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</si>
  <si>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</si>
  <si>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</si>
  <si>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</si>
  <si>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</si>
  <si>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</si>
  <si>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</si>
  <si>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</si>
  <si>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</si>
  <si>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</si>
  <si>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</si>
  <si>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</si>
  <si>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</si>
  <si>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</si>
  <si>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</si>
  <si>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</si>
  <si>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</si>
  <si>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</si>
  <si>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</si>
  <si>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</si>
  <si>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</si>
  <si>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</si>
  <si>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</si>
  <si>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</si>
  <si>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</si>
  <si>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</si>
  <si>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</si>
  <si>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</si>
  <si>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</si>
  <si>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</si>
  <si>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</si>
  <si>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</si>
  <si>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</si>
  <si>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</si>
  <si>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</si>
  <si>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</si>
  <si>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</si>
  <si>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</si>
  <si>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</si>
  <si>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</si>
  <si>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</si>
  <si>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</si>
  <si>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</si>
  <si>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</si>
  <si>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</si>
  <si>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</si>
  <si>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</si>
  <si>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</si>
  <si>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</si>
  <si>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</si>
  <si>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</si>
  <si>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</si>
  <si>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</si>
  <si>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</si>
  <si>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</si>
  <si>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</si>
  <si>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</si>
  <si>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</si>
  <si>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</si>
  <si>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</si>
  <si>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</si>
  <si>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</si>
  <si>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</si>
  <si>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</si>
  <si>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</si>
  <si>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</si>
  <si>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</si>
  <si>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</si>
  <si>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</si>
  <si>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</si>
  <si>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</si>
  <si>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</si>
  <si>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</si>
  <si>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</si>
  <si>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</si>
  <si>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</si>
  <si>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</si>
  <si>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</si>
  <si>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</si>
  <si>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</si>
  <si>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</si>
  <si>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</si>
  <si>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</si>
  <si>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</si>
  <si>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</si>
  <si>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</si>
  <si>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</si>
  <si>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</si>
  <si>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</si>
  <si>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</si>
  <si>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</si>
  <si>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</si>
  <si>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</si>
  <si>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</si>
  <si>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</si>
  <si>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</si>
  <si>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</si>
  <si>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</si>
  <si>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</si>
  <si>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</si>
  <si>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</si>
  <si>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</si>
  <si>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</si>
  <si>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</si>
  <si>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</si>
  <si>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</si>
  <si>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</si>
  <si>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</si>
  <si>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</si>
  <si>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</si>
  <si>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</si>
  <si>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</si>
  <si>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</si>
  <si>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</si>
  <si>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</si>
  <si>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</si>
  <si>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</si>
  <si>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</si>
  <si>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</si>
  <si>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</si>
  <si>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</si>
  <si>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</si>
  <si>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</si>
  <si>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</si>
  <si>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</si>
  <si>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</si>
  <si>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</si>
  <si>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</si>
  <si>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</si>
  <si>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</si>
  <si>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</si>
  <si>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</si>
  <si>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</si>
  <si>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</si>
  <si>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</si>
  <si>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</si>
  <si>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</si>
  <si>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</si>
  <si>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</si>
  <si>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</si>
  <si>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</si>
  <si>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</si>
  <si>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</si>
  <si>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</si>
  <si>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</si>
  <si>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</si>
  <si>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</si>
  <si>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</si>
  <si>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</si>
  <si>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</si>
  <si>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</si>
  <si>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</si>
  <si>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</si>
  <si>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</si>
  <si>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</si>
  <si>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</si>
  <si>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</si>
  <si>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</si>
  <si>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</si>
  <si>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</si>
  <si>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</si>
  <si>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</si>
  <si>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</si>
  <si>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</si>
  <si>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</si>
  <si>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</si>
  <si>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</si>
  <si>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</si>
  <si>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</si>
  <si>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</si>
  <si>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</si>
  <si>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</si>
  <si>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</si>
  <si>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</si>
  <si>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</si>
  <si>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</si>
  <si>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</si>
  <si>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</si>
  <si>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</si>
  <si>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</si>
  <si>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</si>
  <si>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</si>
  <si>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</si>
  <si>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</si>
  <si>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</si>
  <si>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</si>
  <si>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</si>
  <si>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</si>
  <si>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</si>
  <si>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</si>
  <si>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</si>
  <si>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</si>
  <si>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</si>
  <si>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</si>
  <si>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</si>
  <si>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</si>
  <si>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</si>
  <si>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</si>
  <si>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</si>
  <si>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</si>
  <si>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</si>
  <si>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</si>
  <si>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</si>
  <si>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</si>
  <si>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</si>
  <si>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</si>
  <si>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</si>
  <si>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</si>
  <si>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</si>
  <si>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</si>
  <si>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</si>
  <si>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</si>
  <si>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</si>
  <si>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</si>
  <si>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</si>
  <si>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</si>
  <si>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</si>
  <si>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</si>
  <si>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</si>
  <si>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</si>
  <si>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</si>
  <si>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</si>
  <si>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</si>
  <si>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</si>
  <si>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</si>
  <si>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</si>
  <si>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</si>
  <si>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</si>
  <si>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</si>
  <si>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</si>
  <si>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</si>
  <si>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</si>
  <si>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</si>
  <si>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</si>
  <si>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</si>
  <si>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</si>
  <si>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</si>
  <si>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</si>
  <si>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</si>
  <si>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</si>
  <si>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</si>
  <si>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</si>
  <si>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</si>
  <si>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</si>
  <si>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</si>
  <si>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</si>
  <si>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</si>
  <si>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</si>
  <si>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</si>
  <si>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</si>
  <si>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</si>
  <si>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</si>
  <si>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</si>
  <si>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</si>
  <si>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</si>
  <si>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</si>
  <si>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</si>
  <si>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</si>
  <si>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</si>
  <si>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</si>
  <si>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</si>
  <si>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</si>
  <si>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</si>
  <si>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</si>
  <si>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</si>
  <si>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</si>
  <si>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</si>
  <si>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</si>
  <si>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</si>
  <si>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</si>
  <si>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</si>
  <si>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</si>
  <si>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</si>
  <si>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</si>
  <si>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</si>
  <si>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</si>
  <si>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</si>
  <si>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</si>
  <si>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</si>
  <si>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</si>
  <si>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</si>
  <si>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</si>
  <si>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</si>
  <si>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</si>
  <si>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</si>
  <si>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</si>
  <si>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</si>
  <si>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</si>
  <si>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</si>
  <si>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</si>
  <si>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</si>
  <si>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</si>
  <si>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</si>
  <si>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</si>
  <si>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</si>
  <si>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</si>
  <si>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</si>
  <si>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</si>
  <si>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</si>
  <si>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</si>
  <si>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</si>
  <si>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</si>
  <si>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</si>
  <si>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</si>
  <si>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</si>
  <si>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</si>
  <si>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</si>
  <si>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</si>
  <si>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</si>
  <si>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</si>
  <si>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</si>
  <si>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</si>
  <si>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</si>
  <si>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</si>
  <si>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</si>
  <si>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</si>
  <si>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</si>
  <si>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</si>
  <si>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</si>
  <si>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</si>
  <si>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</si>
  <si>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</si>
  <si>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</si>
  <si>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</si>
  <si>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</si>
  <si>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</si>
  <si>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</si>
  <si>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</si>
  <si>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</si>
  <si>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</si>
  <si>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</si>
  <si>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</si>
  <si>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</si>
  <si>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</si>
  <si>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</si>
  <si>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</si>
  <si>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</si>
  <si>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</si>
  <si>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</si>
  <si>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</si>
  <si>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</si>
  <si>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</si>
  <si>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</si>
  <si>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</si>
  <si>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</si>
  <si>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</si>
  <si>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</si>
  <si>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</si>
  <si>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</si>
  <si>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</si>
  <si>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</si>
  <si>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</si>
  <si>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</si>
  <si>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</si>
  <si>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</si>
  <si>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</si>
  <si>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</si>
  <si>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</si>
  <si>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</si>
  <si>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</si>
  <si>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</si>
  <si>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</si>
  <si>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</si>
  <si>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</si>
  <si>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</si>
  <si>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</si>
  <si>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</si>
  <si>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</si>
  <si>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</si>
  <si>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</si>
  <si>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</si>
  <si>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</si>
  <si>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</si>
  <si>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</si>
  <si>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</si>
  <si>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</si>
  <si>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</si>
  <si>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</si>
  <si>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</si>
  <si>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</si>
  <si>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</si>
  <si>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</si>
  <si>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</si>
  <si>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</si>
  <si>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</si>
  <si>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</si>
  <si>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</si>
  <si>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</si>
  <si>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</si>
  <si>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</si>
  <si>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</si>
  <si>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</si>
  <si>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</si>
  <si>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</si>
  <si>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</si>
  <si>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</si>
  <si>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</si>
  <si>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</si>
  <si>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</si>
  <si>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</si>
  <si>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</si>
  <si>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</si>
  <si>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</si>
  <si>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</si>
  <si>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</si>
  <si>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</si>
  <si>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</si>
  <si>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</si>
  <si>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</si>
  <si>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</si>
  <si>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</si>
  <si>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</si>
  <si>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</si>
  <si>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</si>
  <si>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</si>
  <si>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</si>
  <si>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</si>
  <si>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</si>
  <si>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</si>
  <si>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</si>
  <si>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</si>
  <si>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</si>
  <si>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</si>
  <si>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</si>
  <si>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</si>
  <si>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</si>
  <si>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</si>
  <si>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</si>
  <si>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</si>
  <si>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</si>
  <si>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</si>
  <si>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</si>
  <si>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</si>
  <si>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</si>
  <si>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</si>
  <si>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</si>
  <si>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</si>
  <si>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</si>
  <si>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</si>
  <si>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</si>
  <si>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</si>
  <si>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</si>
  <si>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</si>
  <si>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</si>
  <si>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</si>
  <si>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</si>
  <si>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</si>
  <si>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</si>
  <si>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</si>
  <si>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</si>
  <si>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</si>
  <si>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</si>
  <si>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</si>
  <si>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</si>
  <si>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</si>
  <si>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</si>
  <si>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</si>
  <si>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</si>
  <si>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</si>
  <si>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</si>
  <si>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</si>
  <si>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</si>
  <si>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</si>
  <si>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</si>
  <si>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</si>
  <si>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</si>
  <si>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</si>
  <si>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</si>
  <si>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</si>
  <si>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</si>
  <si>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</si>
  <si>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</si>
  <si>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</si>
  <si>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</si>
  <si>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</si>
  <si>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</si>
  <si>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</si>
  <si>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</si>
  <si>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</si>
  <si>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</si>
  <si>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</si>
  <si>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</si>
  <si>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</si>
  <si>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</si>
  <si>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</si>
  <si>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</si>
  <si>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</si>
  <si>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</si>
  <si>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</si>
  <si>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</si>
  <si>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</si>
  <si>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</si>
  <si>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</si>
  <si>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</si>
  <si>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</si>
  <si>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</si>
  <si>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</si>
  <si>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</si>
  <si>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</si>
  <si>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</si>
  <si>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</si>
  <si>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</si>
  <si>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</si>
  <si>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</si>
  <si>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</si>
  <si>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</si>
  <si>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</si>
  <si>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</si>
  <si>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</si>
  <si>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</si>
  <si>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</si>
  <si>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</si>
  <si>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</si>
  <si>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</si>
  <si>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</si>
  <si>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</si>
  <si>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</si>
  <si>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</si>
  <si>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</si>
  <si>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</si>
  <si>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</si>
  <si>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</si>
  <si>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</si>
  <si>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</si>
  <si>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</si>
  <si>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</si>
  <si>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</si>
  <si>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</si>
  <si>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</si>
  <si>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</si>
  <si>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</si>
  <si>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</si>
  <si>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</si>
  <si>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</si>
  <si>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</si>
  <si>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</si>
  <si>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</si>
  <si>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</si>
  <si>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</si>
  <si>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</si>
  <si>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</si>
  <si>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</si>
  <si>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</si>
  <si>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</si>
  <si>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</si>
  <si>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</si>
  <si>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</si>
  <si>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</si>
  <si>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</si>
  <si>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</si>
  <si>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</si>
  <si>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</si>
  <si>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</si>
  <si>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</si>
  <si>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</si>
  <si>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</si>
  <si>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</si>
  <si>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</si>
  <si>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</si>
  <si>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</si>
  <si>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</si>
  <si>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</si>
  <si>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</si>
  <si>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</si>
  <si>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</si>
  <si>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</si>
  <si>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</si>
  <si>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</si>
  <si>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</si>
  <si>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</si>
  <si>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</si>
  <si>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</si>
  <si>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</si>
  <si>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</si>
  <si>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</si>
  <si>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</si>
  <si>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</si>
  <si>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</si>
  <si>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</si>
  <si>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</si>
  <si>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</si>
  <si>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</si>
  <si>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</si>
  <si>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</si>
  <si>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</si>
  <si>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</si>
  <si>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</si>
  <si>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</si>
  <si>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</si>
  <si>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</si>
  <si>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</si>
  <si>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</si>
  <si>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</si>
  <si>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</si>
  <si>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</si>
  <si>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</si>
  <si>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</si>
  <si>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</si>
  <si>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</si>
  <si>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</si>
  <si>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</si>
  <si>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</si>
  <si>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</si>
  <si>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</si>
  <si>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</si>
  <si>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</si>
  <si>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</si>
  <si>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</si>
  <si>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</si>
  <si>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</si>
  <si>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</si>
  <si>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</si>
  <si>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</si>
  <si>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</si>
  <si>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</si>
  <si>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</si>
  <si>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</si>
  <si>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</si>
  <si>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</si>
  <si>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</si>
  <si>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</si>
  <si>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</si>
  <si>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</si>
  <si>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</si>
  <si>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</si>
  <si>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</si>
  <si>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</si>
  <si>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</si>
  <si>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</si>
  <si>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</si>
  <si>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</si>
  <si>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</si>
  <si>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</si>
  <si>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</si>
  <si>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</si>
  <si>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</si>
  <si>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</si>
  <si>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</si>
  <si>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</si>
  <si>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</si>
  <si>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</si>
  <si>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</si>
  <si>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</si>
  <si>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</si>
  <si>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</si>
  <si>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</si>
  <si>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</si>
  <si>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</si>
  <si>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</si>
  <si>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</si>
  <si>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</si>
  <si>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</si>
  <si>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</si>
  <si>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</si>
  <si>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</si>
  <si>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</si>
  <si>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</si>
  <si>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</si>
  <si>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</si>
  <si>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</si>
  <si>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</si>
  <si>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</si>
  <si>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</si>
  <si>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</si>
  <si>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</si>
  <si>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</si>
  <si>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</si>
  <si>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</si>
  <si>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</si>
  <si>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</si>
  <si>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</si>
  <si>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</si>
  <si>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</si>
  <si>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</si>
  <si>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</si>
  <si>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</si>
  <si>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</si>
  <si>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</si>
  <si>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</si>
  <si>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</si>
  <si>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</si>
  <si>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</si>
  <si>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</si>
  <si>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</si>
  <si>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</si>
  <si>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</si>
  <si>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</si>
  <si>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</si>
  <si>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</si>
  <si>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</si>
  <si>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</si>
  <si>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</si>
  <si>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</si>
  <si>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</si>
  <si>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</si>
  <si>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</si>
  <si>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</si>
  <si>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</si>
  <si>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</si>
  <si>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</si>
  <si>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</si>
  <si>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</si>
  <si>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</si>
  <si>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</si>
  <si>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</si>
  <si>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</si>
  <si>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</si>
  <si>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</si>
  <si>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</si>
  <si>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</si>
  <si>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</si>
  <si>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</si>
  <si>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</si>
  <si>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</si>
  <si>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</si>
  <si>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</si>
  <si>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</si>
  <si>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</si>
  <si>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</si>
  <si>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</si>
  <si>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</si>
  <si>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</si>
  <si>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</si>
  <si>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</si>
  <si>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</si>
  <si>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</si>
  <si>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</si>
  <si>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</si>
  <si>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</si>
  <si>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</si>
  <si>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</si>
  <si>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</si>
  <si>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</si>
  <si>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</si>
  <si>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</si>
  <si>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</si>
  <si>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</si>
  <si>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</si>
  <si>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</si>
  <si>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</si>
  <si>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</si>
  <si>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</si>
  <si>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</si>
  <si>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</si>
  <si>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</si>
  <si>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</si>
  <si>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</si>
  <si>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</si>
  <si>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</si>
  <si>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</si>
  <si>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</si>
  <si>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</si>
  <si>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</si>
  <si>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</si>
  <si>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</si>
  <si>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</si>
  <si>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</si>
  <si>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</si>
  <si>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</si>
  <si>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</si>
  <si>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</si>
  <si>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</si>
  <si>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</si>
  <si>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</si>
  <si>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</si>
  <si>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</si>
  <si>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</si>
  <si>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</si>
  <si>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</si>
  <si>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</si>
  <si>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</si>
  <si>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</si>
  <si>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</si>
  <si>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</si>
  <si>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</si>
  <si>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</si>
  <si>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</si>
  <si>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</si>
  <si>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</si>
  <si>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</si>
  <si>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</si>
  <si>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</si>
  <si>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</si>
  <si>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</si>
  <si>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</si>
  <si>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</si>
  <si>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</si>
  <si>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</si>
  <si>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</si>
  <si>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</si>
  <si>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</si>
  <si>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</si>
  <si>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</si>
  <si>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</si>
  <si>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</si>
  <si>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</si>
  <si>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</si>
  <si>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</si>
  <si>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</si>
  <si>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</si>
  <si>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</si>
  <si>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</si>
  <si>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</si>
  <si>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</si>
  <si>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</si>
  <si>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</si>
  <si>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</si>
  <si>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</si>
  <si>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</si>
  <si>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</si>
  <si>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</si>
  <si>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</si>
  <si>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</si>
  <si>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</si>
  <si>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</si>
  <si>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</si>
  <si>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</si>
  <si>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</si>
  <si>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</si>
  <si>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</si>
  <si>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</si>
  <si>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</si>
  <si>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</si>
  <si>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</si>
  <si>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</si>
  <si>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</si>
  <si>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</si>
  <si>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</si>
  <si>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</si>
  <si>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</si>
  <si>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</si>
  <si>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</si>
  <si>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</si>
  <si>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</si>
  <si>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</si>
  <si>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</si>
  <si>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</si>
  <si>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</si>
  <si>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</si>
  <si>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</si>
  <si>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</si>
  <si>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</si>
  <si>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</si>
  <si>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</si>
  <si>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</si>
  <si>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</si>
  <si>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</si>
  <si>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</si>
  <si>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</si>
  <si>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</si>
  <si>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</si>
  <si>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</si>
  <si>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</si>
  <si>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</si>
  <si>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</si>
  <si>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</si>
  <si>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</si>
  <si>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</si>
  <si>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</si>
  <si>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</si>
  <si>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</si>
  <si>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</si>
  <si>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</si>
  <si>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</si>
  <si>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</si>
  <si>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</si>
  <si>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</si>
  <si>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</si>
  <si>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</si>
  <si>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</si>
  <si>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</si>
  <si>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</si>
  <si>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</si>
  <si>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</si>
  <si>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</si>
  <si>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</si>
  <si>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</si>
  <si>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</si>
  <si>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</si>
  <si>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</si>
  <si>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</si>
  <si>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</si>
  <si>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</si>
  <si>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</si>
  <si>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</si>
  <si>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</si>
  <si>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</si>
  <si>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</si>
  <si>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</si>
  <si>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</si>
  <si>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</si>
  <si>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</si>
  <si>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</si>
  <si>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</si>
  <si>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</si>
  <si>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</si>
  <si>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</si>
  <si>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</si>
  <si>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</si>
  <si>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</si>
  <si>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</si>
  <si>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</si>
  <si>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</si>
  <si>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</si>
  <si>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</si>
  <si>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</si>
  <si>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</si>
  <si>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</si>
  <si>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</si>
  <si>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</si>
  <si>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</si>
  <si>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</si>
  <si>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</si>
  <si>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</si>
  <si>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</si>
  <si>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</si>
  <si>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</si>
  <si>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</si>
  <si>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</si>
  <si>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</si>
  <si>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</si>
  <si>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</si>
  <si>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</si>
  <si>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</si>
  <si>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</si>
  <si>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</si>
  <si>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</si>
  <si>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</si>
  <si>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</si>
  <si>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</si>
  <si>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</si>
  <si>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</si>
  <si>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</si>
  <si>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</si>
  <si>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</si>
  <si>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</si>
  <si>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</si>
  <si>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</si>
  <si>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</si>
  <si>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</si>
  <si>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</si>
  <si>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</si>
  <si>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</si>
  <si>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</si>
  <si>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</si>
  <si>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</si>
  <si>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</si>
  <si>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</si>
  <si>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</si>
  <si>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</si>
  <si>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</si>
  <si>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</si>
  <si>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</si>
  <si>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</si>
  <si>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</si>
  <si>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</si>
  <si>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</si>
  <si>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</si>
  <si>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</si>
  <si>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</si>
  <si>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</si>
  <si>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</si>
  <si>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</si>
  <si>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</si>
  <si>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</si>
  <si>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</si>
  <si>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</si>
  <si>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</si>
  <si>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</si>
  <si>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</si>
  <si>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</si>
  <si>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</si>
  <si>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</si>
  <si>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</si>
  <si>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</si>
  <si>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</si>
  <si>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</si>
  <si>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</si>
  <si>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</si>
  <si>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</si>
  <si>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</si>
  <si>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</si>
  <si>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</si>
  <si>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</si>
  <si>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</si>
  <si>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</si>
  <si>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</si>
  <si>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</si>
  <si>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</si>
  <si>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</si>
  <si>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</si>
  <si>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</si>
  <si>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</si>
  <si>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</si>
  <si>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</si>
  <si>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</si>
  <si>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</si>
  <si>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</si>
  <si>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</si>
  <si>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</si>
  <si>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</si>
  <si>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</si>
  <si>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</si>
  <si>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</si>
  <si>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</si>
  <si>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</si>
  <si>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</si>
  <si>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</si>
  <si>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</si>
  <si>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</si>
  <si>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</si>
  <si>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</si>
  <si>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</si>
  <si>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</si>
  <si>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</si>
  <si>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</si>
  <si>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</si>
  <si>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</si>
  <si>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</si>
  <si>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</si>
  <si>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</si>
  <si>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</si>
  <si>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</si>
  <si>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</si>
  <si>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</si>
  <si>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</si>
  <si>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</si>
  <si>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</si>
  <si>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</si>
  <si>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</si>
  <si>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</si>
  <si>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</si>
  <si>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</si>
  <si>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</si>
  <si>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</si>
  <si>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</si>
  <si>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</si>
  <si>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</si>
  <si>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</si>
  <si>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</si>
  <si>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</si>
  <si>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</si>
  <si>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</si>
  <si>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</si>
  <si>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</si>
  <si>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</si>
  <si>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</si>
  <si>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</si>
  <si>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</si>
  <si>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</si>
  <si>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</si>
  <si>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</si>
  <si>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</si>
  <si>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</si>
  <si>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</si>
  <si>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</si>
  <si>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</si>
  <si>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</si>
  <si>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</si>
  <si>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</si>
  <si>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</si>
  <si>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</si>
  <si>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</si>
  <si>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</si>
  <si>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</si>
  <si>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</si>
  <si>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</si>
  <si>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</si>
  <si>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</si>
  <si>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</si>
  <si>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</si>
  <si>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</si>
  <si>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</si>
  <si>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</si>
  <si>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</si>
  <si>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</si>
  <si>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</si>
  <si>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</si>
  <si>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</si>
  <si>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</si>
  <si>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</si>
  <si>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</si>
  <si>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</si>
  <si>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</si>
  <si>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</si>
  <si>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</si>
  <si>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</si>
  <si>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</si>
  <si>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</si>
  <si>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</si>
  <si>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</si>
  <si>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</si>
  <si>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</si>
  <si>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</si>
  <si>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</si>
  <si>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</si>
  <si>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</si>
  <si>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</si>
  <si>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</si>
  <si>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</si>
  <si>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</si>
  <si>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</si>
  <si>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</si>
  <si>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</si>
  <si>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</si>
  <si>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</si>
  <si>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</si>
  <si>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</si>
  <si>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</si>
  <si>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</si>
  <si>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</si>
  <si>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</si>
  <si>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</si>
  <si>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</si>
  <si>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</si>
  <si>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</si>
  <si>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</si>
  <si>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</si>
  <si>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</si>
  <si>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</si>
  <si>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</si>
  <si>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</si>
  <si>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</si>
  <si>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</si>
  <si>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</si>
  <si>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</si>
  <si>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</si>
  <si>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</si>
  <si>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</si>
  <si>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</si>
  <si>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</si>
  <si>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</si>
  <si>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</si>
  <si>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</si>
  <si>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</si>
  <si>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</si>
  <si>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</si>
  <si>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</si>
  <si>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</si>
  <si>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</si>
  <si>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</si>
  <si>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</si>
  <si>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</si>
  <si>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</si>
  <si>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</si>
  <si>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</si>
  <si>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</si>
  <si>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</si>
  <si>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</si>
  <si>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</si>
  <si>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</si>
  <si>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</si>
  <si>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</si>
  <si>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</si>
  <si>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</si>
  <si>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</si>
  <si>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</si>
  <si>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</si>
  <si>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</si>
  <si>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</si>
  <si>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</si>
  <si>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</si>
  <si>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</si>
  <si>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</si>
  <si>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</si>
  <si>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</si>
  <si>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</si>
  <si>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</si>
  <si>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</si>
  <si>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</si>
  <si>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</si>
  <si>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</si>
  <si>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</si>
  <si>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</si>
  <si>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</si>
  <si>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</si>
  <si>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</si>
  <si>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</si>
  <si>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</si>
  <si>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</si>
  <si>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</si>
  <si>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</si>
  <si>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</si>
  <si>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</si>
  <si>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</si>
  <si>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</si>
  <si>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</si>
  <si>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</si>
  <si>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</si>
  <si>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</si>
  <si>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</si>
  <si>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</si>
  <si>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</si>
  <si>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</si>
  <si>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</si>
  <si>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</si>
  <si>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</si>
  <si>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</si>
  <si>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</si>
  <si>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</si>
  <si>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</si>
  <si>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</si>
  <si>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</si>
  <si>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</si>
  <si>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</si>
  <si>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</si>
  <si>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</si>
  <si>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</si>
  <si>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</si>
  <si>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</si>
  <si>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</si>
  <si>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</si>
  <si>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</si>
  <si>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</si>
  <si>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</si>
  <si>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</si>
  <si>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</si>
  <si>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</si>
  <si>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</si>
  <si>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</si>
  <si>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</si>
  <si>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</si>
  <si>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</si>
  <si>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</si>
  <si>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</si>
  <si>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</si>
  <si>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</si>
  <si>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</si>
  <si>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</si>
  <si>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</si>
  <si>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</si>
  <si>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</si>
  <si>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</si>
  <si>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</si>
  <si>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</si>
  <si>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</si>
  <si>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</si>
  <si>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</si>
  <si>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</si>
  <si>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</si>
  <si>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</si>
  <si>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</si>
  <si>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</si>
  <si>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</si>
  <si>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</si>
  <si>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</si>
  <si>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</si>
  <si>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</si>
  <si>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</si>
  <si>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</si>
  <si>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</si>
  <si>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</si>
  <si>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</si>
  <si>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</si>
  <si>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</si>
  <si>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</si>
  <si>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</si>
  <si>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</si>
  <si>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</si>
  <si>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</si>
  <si>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</si>
  <si>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</si>
  <si>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</si>
  <si>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</si>
  <si>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</si>
  <si>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</si>
  <si>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</si>
  <si>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</si>
  <si>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</si>
  <si>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</si>
  <si>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</si>
  <si>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</si>
  <si>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</si>
  <si>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</si>
  <si>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</si>
  <si>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</si>
  <si>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</si>
  <si>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</si>
  <si>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</si>
  <si>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</si>
  <si>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</si>
  <si>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</si>
  <si>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</si>
  <si>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</si>
  <si>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</si>
  <si>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</si>
  <si>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</si>
  <si>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</si>
  <si>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</si>
  <si>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</si>
  <si>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</si>
  <si>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</si>
  <si>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</si>
  <si>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</si>
  <si>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</si>
  <si>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</si>
  <si>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</si>
  <si>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</si>
  <si>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</si>
  <si>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</si>
  <si>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</si>
  <si>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</si>
  <si>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</si>
  <si>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</si>
  <si>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</si>
  <si>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</si>
  <si>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</si>
  <si>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</si>
  <si>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</si>
  <si>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</si>
  <si>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</si>
  <si>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</si>
  <si>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</si>
  <si>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</si>
  <si>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</si>
  <si>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</si>
  <si>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</si>
  <si>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</si>
  <si>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</si>
  <si>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</si>
  <si>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</si>
  <si>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</si>
  <si>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</si>
  <si>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</si>
  <si>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</si>
  <si>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</si>
  <si>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</si>
  <si>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</si>
  <si>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</si>
  <si>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</si>
  <si>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</si>
  <si>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</si>
  <si>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</si>
  <si>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</si>
  <si>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</si>
  <si>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</si>
  <si>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</si>
  <si>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</si>
  <si>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</si>
  <si>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</si>
  <si>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</si>
  <si>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</si>
  <si>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</si>
  <si>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</si>
  <si>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</si>
  <si>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</si>
  <si>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</si>
  <si>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</si>
  <si>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</si>
  <si>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</si>
  <si>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</si>
  <si>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</si>
  <si>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</si>
  <si>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</si>
  <si>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</si>
  <si>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</si>
  <si>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</si>
  <si>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</si>
  <si>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</si>
  <si>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</si>
  <si>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</si>
  <si>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</si>
  <si>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</si>
  <si>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</si>
  <si>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</si>
  <si>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</si>
  <si>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</si>
  <si>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</si>
  <si>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</si>
  <si>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</si>
  <si>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</si>
  <si>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</si>
  <si>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</si>
  <si>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</si>
  <si>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</si>
  <si>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</si>
  <si>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</si>
  <si>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</si>
  <si>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</si>
  <si>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</si>
  <si>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</si>
  <si>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</si>
  <si>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</si>
  <si>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</si>
  <si>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</si>
  <si>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</si>
  <si>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</si>
  <si>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</si>
  <si>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</si>
  <si>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</si>
  <si>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</si>
  <si>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</si>
  <si>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</si>
  <si>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</si>
  <si>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</si>
  <si>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</si>
  <si>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</si>
  <si>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</si>
  <si>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</si>
  <si>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</si>
  <si>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</si>
  <si>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</si>
  <si>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</si>
  <si>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</si>
  <si>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</si>
  <si>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</si>
  <si>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</si>
  <si>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</si>
  <si>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</si>
  <si>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</si>
  <si>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</si>
  <si>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</si>
  <si>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</si>
  <si>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</si>
  <si>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</si>
  <si>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</si>
  <si>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</si>
  <si>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</si>
  <si>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</si>
  <si>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</si>
  <si>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</si>
  <si>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</si>
  <si>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</si>
  <si>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</si>
  <si>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</si>
  <si>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</si>
  <si>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</si>
  <si>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</si>
  <si>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</si>
  <si>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</si>
  <si>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</si>
  <si>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</si>
  <si>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</si>
  <si>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</si>
  <si>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</si>
  <si>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</si>
  <si>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</si>
  <si>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</si>
  <si>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</si>
  <si>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</si>
  <si>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</si>
  <si>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</si>
  <si>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</si>
  <si>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</si>
  <si>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</si>
  <si>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</si>
  <si>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</si>
  <si>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</si>
  <si>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</si>
  <si>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</si>
  <si>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</si>
  <si>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</si>
  <si>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</si>
  <si>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</si>
  <si>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</si>
  <si>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</si>
  <si>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</si>
  <si>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</si>
  <si>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</si>
  <si>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</si>
  <si>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</si>
  <si>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</si>
  <si>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</si>
  <si>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</si>
  <si>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</si>
  <si>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</si>
  <si>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</si>
  <si>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</si>
  <si>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</si>
  <si>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</si>
  <si>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</si>
  <si>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</si>
  <si>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</si>
  <si>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</si>
  <si>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</si>
  <si>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</si>
  <si>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</si>
  <si>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</si>
  <si>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</si>
  <si>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</si>
  <si>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</si>
  <si>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</si>
  <si>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</si>
  <si>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</si>
  <si>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</si>
  <si>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</si>
  <si>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</si>
  <si>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</si>
  <si>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</si>
  <si>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</si>
  <si>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</si>
  <si>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</si>
  <si>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</si>
  <si>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</si>
  <si>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</si>
  <si>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</si>
  <si>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</si>
  <si>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</si>
  <si>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</si>
  <si>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</si>
  <si>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</si>
  <si>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</si>
  <si>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</si>
  <si>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</si>
  <si>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</si>
  <si>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</si>
  <si>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</si>
  <si>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</si>
  <si>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</si>
  <si>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</si>
  <si>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</si>
  <si>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</si>
  <si>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</si>
  <si>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</si>
  <si>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</si>
  <si>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</si>
  <si>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</si>
  <si>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</si>
  <si>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</si>
  <si>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</si>
  <si>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</si>
  <si>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</si>
  <si>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</si>
  <si>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</si>
  <si>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</si>
  <si>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</si>
  <si>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</si>
  <si>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</si>
  <si>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</si>
  <si>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</si>
  <si>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</si>
  <si>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</si>
  <si>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</si>
  <si>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</si>
  <si>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</si>
  <si>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</si>
  <si>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</si>
  <si>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</si>
  <si>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</si>
  <si>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</si>
  <si>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</si>
  <si>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</si>
  <si>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</si>
  <si>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</si>
  <si>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</si>
  <si>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</si>
  <si>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</si>
  <si>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</si>
  <si>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</si>
  <si>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</si>
  <si>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</si>
  <si>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</si>
  <si>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</si>
  <si>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</si>
  <si>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</si>
  <si>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</si>
  <si>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</si>
  <si>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</si>
  <si>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</si>
  <si>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</si>
  <si>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</si>
  <si>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</si>
  <si>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</si>
  <si>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</si>
  <si>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</si>
  <si>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</si>
  <si>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</si>
  <si>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</si>
  <si>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</si>
  <si>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</si>
  <si>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</si>
  <si>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</si>
  <si>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</si>
  <si>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</si>
  <si>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</si>
  <si>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</si>
  <si>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</si>
  <si>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</si>
  <si>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</si>
  <si>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</si>
  <si>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</si>
  <si>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</si>
  <si>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</si>
  <si>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</si>
  <si>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</si>
  <si>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</si>
  <si>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</si>
  <si>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</si>
  <si>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</si>
  <si>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</si>
  <si>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</si>
  <si>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</si>
  <si>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</si>
  <si>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</si>
  <si>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</si>
  <si>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</si>
  <si>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</si>
  <si>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</si>
  <si>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</si>
  <si>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</si>
  <si>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</si>
  <si>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</si>
  <si>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</si>
  <si>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</si>
  <si>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</si>
  <si>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</si>
  <si>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</si>
  <si>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</si>
  <si>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</si>
  <si>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</si>
  <si>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</si>
  <si>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</si>
  <si>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</si>
  <si>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</si>
  <si>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</si>
  <si>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</si>
  <si>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</si>
  <si>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</si>
  <si>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</si>
  <si>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</si>
  <si>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</si>
  <si>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</si>
  <si>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</si>
  <si>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</si>
  <si>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</si>
  <si>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</si>
  <si>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</si>
  <si>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</si>
  <si>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</si>
  <si>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</si>
  <si>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</si>
  <si>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</si>
  <si>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</si>
  <si>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</si>
  <si>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</si>
  <si>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</si>
  <si>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</si>
  <si>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</si>
  <si>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</si>
  <si>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</si>
  <si>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</si>
  <si>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</si>
  <si>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</si>
  <si>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</si>
  <si>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</si>
  <si>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</si>
  <si>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</si>
  <si>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</si>
  <si>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</si>
  <si>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</si>
  <si>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</si>
  <si>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</si>
  <si>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</si>
  <si>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</si>
  <si>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</si>
  <si>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</si>
  <si>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</si>
  <si>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</si>
  <si>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</si>
  <si>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</si>
  <si>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</si>
  <si>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</si>
  <si>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</si>
  <si>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</si>
  <si>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</si>
  <si>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</si>
  <si>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</si>
  <si>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</si>
  <si>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</si>
  <si>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</si>
  <si>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</si>
  <si>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</si>
  <si>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</si>
  <si>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</si>
  <si>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</si>
  <si>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</si>
  <si>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</si>
  <si>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</si>
  <si>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</si>
  <si>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</si>
  <si>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</si>
  <si>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</si>
  <si>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</si>
  <si>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</si>
  <si>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</si>
  <si>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</si>
  <si>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</si>
  <si>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</si>
  <si>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</si>
  <si>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</si>
  <si>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</si>
  <si>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</si>
  <si>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</si>
  <si>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</si>
  <si>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</si>
  <si>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</si>
  <si>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</si>
  <si>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</si>
  <si>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</si>
  <si>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</si>
  <si>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</si>
  <si>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</si>
  <si>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</si>
  <si>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</si>
  <si>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</si>
  <si>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</si>
  <si>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</si>
  <si>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</si>
  <si>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</si>
  <si>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</si>
  <si>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</si>
  <si>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</si>
  <si>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</si>
  <si>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</si>
  <si>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</si>
  <si>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</si>
  <si>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</si>
  <si>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</si>
  <si>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</si>
  <si>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</si>
  <si>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</si>
  <si>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</si>
  <si>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</si>
  <si>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</si>
  <si>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</si>
  <si>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</si>
  <si>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</si>
  <si>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</si>
  <si>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</si>
  <si>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</si>
  <si>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</si>
  <si>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</si>
  <si>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</si>
  <si>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</si>
  <si>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</si>
  <si>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</si>
  <si>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</si>
  <si>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</si>
  <si>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</si>
  <si>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</si>
  <si>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</si>
  <si>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</si>
  <si>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</si>
  <si>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</si>
  <si>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</si>
  <si>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</si>
  <si>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</si>
  <si>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</si>
  <si>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</si>
  <si>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</si>
  <si>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</si>
  <si>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</si>
  <si>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</si>
  <si>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</si>
  <si>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</si>
  <si>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</si>
  <si>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</si>
  <si>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</si>
  <si>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</si>
  <si>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</si>
  <si>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</si>
  <si>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</si>
  <si>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</si>
  <si>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</si>
  <si>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</si>
  <si>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</si>
  <si>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</si>
  <si>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</si>
  <si>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</si>
  <si>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</si>
  <si>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</si>
  <si>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</si>
  <si>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</si>
  <si>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</si>
  <si>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</si>
  <si>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</si>
  <si>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</si>
  <si>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</si>
  <si>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</si>
  <si>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</si>
  <si>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</si>
  <si>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</si>
  <si>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</si>
  <si>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</si>
  <si>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</si>
  <si>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</si>
  <si>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</si>
  <si>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</si>
  <si>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</si>
  <si>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</si>
  <si>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</si>
  <si>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</si>
  <si>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</si>
  <si>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</si>
  <si>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</si>
  <si>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</si>
  <si>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</si>
  <si>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</si>
  <si>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</si>
  <si>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</si>
  <si>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</si>
  <si>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</si>
  <si>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</si>
  <si>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</si>
  <si>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</si>
  <si>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</si>
  <si>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</si>
  <si>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</si>
  <si>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</si>
  <si>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</si>
  <si>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</si>
  <si>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</si>
  <si>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</si>
  <si>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</si>
  <si>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</si>
  <si>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</si>
  <si>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</si>
  <si>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</si>
  <si>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</si>
  <si>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</si>
  <si>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</si>
  <si>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</si>
  <si>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</si>
  <si>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</si>
  <si>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</si>
  <si>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</si>
  <si>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</si>
  <si>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</si>
  <si>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</si>
  <si>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</si>
  <si>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</si>
  <si>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</si>
  <si>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</si>
  <si>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</si>
  <si>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</si>
  <si>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</si>
  <si>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</si>
  <si>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</si>
  <si>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</si>
  <si>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</si>
  <si>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</si>
  <si>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</si>
  <si>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</si>
  <si>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</si>
  <si>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</si>
  <si>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</si>
  <si>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</si>
  <si>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</si>
  <si>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</si>
  <si>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</si>
  <si>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</si>
  <si>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</si>
  <si>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</si>
  <si>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</si>
  <si>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</si>
  <si>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</si>
  <si>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</si>
  <si>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</si>
  <si>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</si>
  <si>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</si>
  <si>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</si>
  <si>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</si>
  <si>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</si>
  <si>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</si>
  <si>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</si>
  <si>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</si>
  <si>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</si>
  <si>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</si>
  <si>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</si>
  <si>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</si>
  <si>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</si>
  <si>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</si>
  <si>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</si>
  <si>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</si>
  <si>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</si>
  <si>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</si>
  <si>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</si>
  <si>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</si>
  <si>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</si>
  <si>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</si>
  <si>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</si>
  <si>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</si>
  <si>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</si>
  <si>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</si>
  <si>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</si>
  <si>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</si>
  <si>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</si>
  <si>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</si>
  <si>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</si>
  <si>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</si>
  <si>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</si>
  <si>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</si>
  <si>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</si>
  <si>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</si>
  <si>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</si>
  <si>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</si>
  <si>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</si>
  <si>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</si>
  <si>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</si>
  <si>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</si>
  <si>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</si>
  <si>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</si>
  <si>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</si>
  <si>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</si>
  <si>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</si>
  <si>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</si>
  <si>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</si>
  <si>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</si>
  <si>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</si>
  <si>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</si>
  <si>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</si>
  <si>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</si>
  <si>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</si>
  <si>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</si>
  <si>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</si>
  <si>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</si>
  <si>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</si>
  <si>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</si>
  <si>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</si>
  <si>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</si>
  <si>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</si>
  <si>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</si>
  <si>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</si>
  <si>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</si>
  <si>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</si>
  <si>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</si>
  <si>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</si>
  <si>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</si>
  <si>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</si>
  <si>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</si>
  <si>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</si>
  <si>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</si>
  <si>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</si>
  <si>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</si>
  <si>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</si>
  <si>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</si>
  <si>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</si>
  <si>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</si>
  <si>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</si>
  <si>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</si>
  <si>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</si>
  <si>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</si>
  <si>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</si>
  <si>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</si>
  <si>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</si>
  <si>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</si>
  <si>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</si>
  <si>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</si>
  <si>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</si>
  <si>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</si>
  <si>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</si>
  <si>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</si>
  <si>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</si>
  <si>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</si>
  <si>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</si>
  <si>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</si>
  <si>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</si>
  <si>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</si>
  <si>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</si>
  <si>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</si>
  <si>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</si>
  <si>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</si>
  <si>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</si>
  <si>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</si>
  <si>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</si>
  <si>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</si>
  <si>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</si>
  <si>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</si>
  <si>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</si>
  <si>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</si>
  <si>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</si>
  <si>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</si>
  <si>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</si>
  <si>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</si>
  <si>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</si>
  <si>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</si>
  <si>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</si>
  <si>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</si>
  <si>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</si>
  <si>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</si>
  <si>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</si>
  <si>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</si>
  <si>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</si>
  <si>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</si>
  <si>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</si>
  <si>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</si>
  <si>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</si>
  <si>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</si>
  <si>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</si>
  <si>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</si>
  <si>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</si>
  <si>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</si>
  <si>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</si>
  <si>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</si>
  <si>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</si>
  <si>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</si>
  <si>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</si>
  <si>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</si>
  <si>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</si>
  <si>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</si>
  <si>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</si>
  <si>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</si>
  <si>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</si>
  <si>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</si>
  <si>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</si>
  <si>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</si>
  <si>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</si>
  <si>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</si>
  <si>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</si>
  <si>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</si>
  <si>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</si>
  <si>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</si>
  <si>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</si>
  <si>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</si>
  <si>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</si>
  <si>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</si>
  <si>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</si>
  <si>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</si>
  <si>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</si>
  <si>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</si>
  <si>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</si>
  <si>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</si>
  <si>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</si>
  <si>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</si>
  <si>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</si>
  <si>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</si>
  <si>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</si>
  <si>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</si>
  <si>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</si>
  <si>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</si>
  <si>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</si>
  <si>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</si>
  <si>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</si>
  <si>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</si>
  <si>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</si>
  <si>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</si>
  <si>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</si>
  <si>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</si>
  <si>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</si>
  <si>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</si>
  <si>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</si>
  <si>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</si>
  <si>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</si>
  <si>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</si>
  <si>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</si>
  <si>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</si>
  <si>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</si>
  <si>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</si>
  <si>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</si>
  <si>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</si>
  <si>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</si>
  <si>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</si>
  <si>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</si>
  <si>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</si>
  <si>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</si>
  <si>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</si>
  <si>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</si>
  <si>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</si>
  <si>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</si>
  <si>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</si>
  <si>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</si>
  <si>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</si>
  <si>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</si>
  <si>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</si>
  <si>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</si>
  <si>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</si>
  <si>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</si>
  <si>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</si>
  <si>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</si>
  <si>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</si>
  <si>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</si>
  <si>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</si>
  <si>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</si>
  <si>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</si>
  <si>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</si>
  <si>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</si>
  <si>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</si>
  <si>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</si>
  <si>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</si>
  <si>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</si>
  <si>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</si>
  <si>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</si>
  <si>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</si>
  <si>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</si>
  <si>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</si>
  <si>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</si>
  <si>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</si>
  <si>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</si>
  <si>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</si>
  <si>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</si>
  <si>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</si>
  <si>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</si>
  <si>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</si>
  <si>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</si>
  <si>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</si>
  <si>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</si>
  <si>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</si>
  <si>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</si>
  <si>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</si>
  <si>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</si>
  <si>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</si>
  <si>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</si>
  <si>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</si>
  <si>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</si>
  <si>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</si>
  <si>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</si>
  <si>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</si>
  <si>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</si>
  <si>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</si>
  <si>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</si>
  <si>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</si>
  <si>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</si>
  <si>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</si>
  <si>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</si>
  <si>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</si>
  <si>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</si>
  <si>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</si>
  <si>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</si>
  <si>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</si>
  <si>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</si>
  <si>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</si>
  <si>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</si>
  <si>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</si>
  <si>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</si>
  <si>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</si>
  <si>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</si>
  <si>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</si>
  <si>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</si>
  <si>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</si>
  <si>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</si>
  <si>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</si>
  <si>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</si>
  <si>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</si>
  <si>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</si>
  <si>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</si>
  <si>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</si>
  <si>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</si>
  <si>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</si>
  <si>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</si>
  <si>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</si>
  <si>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</si>
  <si>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</si>
  <si>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</si>
  <si>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</si>
  <si>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</si>
  <si>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</si>
  <si>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</si>
  <si>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</si>
  <si>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</si>
  <si>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</si>
  <si>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</si>
  <si>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</si>
  <si>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</si>
  <si>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</si>
  <si>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</si>
  <si>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</si>
  <si>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</si>
  <si>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</si>
  <si>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</si>
  <si>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</si>
  <si>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</si>
  <si>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</si>
  <si>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</si>
  <si>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</si>
  <si>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</si>
  <si>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</si>
  <si>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</si>
  <si>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</si>
  <si>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</si>
  <si>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</si>
  <si>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</si>
  <si>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</si>
  <si>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</si>
  <si>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</si>
  <si>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</si>
  <si>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</si>
  <si>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</si>
  <si>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</si>
  <si>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</si>
  <si>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</si>
  <si>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</si>
  <si>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</si>
  <si>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</si>
  <si>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</si>
  <si>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</si>
  <si>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</si>
  <si>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</si>
  <si>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</si>
  <si>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</si>
  <si>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</si>
  <si>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</si>
  <si>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</si>
  <si>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</si>
  <si>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</si>
  <si>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</si>
  <si>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</si>
  <si>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</si>
  <si>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</si>
  <si>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</si>
  <si>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</si>
  <si>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</si>
  <si>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</si>
  <si>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</si>
  <si>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</si>
  <si>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</si>
  <si>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</si>
  <si>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</si>
  <si>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</si>
  <si>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</si>
  <si>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</si>
  <si>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</si>
  <si>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</si>
  <si>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</si>
  <si>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</si>
  <si>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</si>
  <si>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</si>
  <si>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</si>
  <si>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</si>
  <si>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</si>
  <si>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</si>
  <si>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</si>
  <si>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</si>
  <si>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</si>
  <si>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</si>
  <si>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</si>
  <si>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</si>
  <si>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</si>
  <si>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</si>
  <si>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</si>
  <si>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</si>
  <si>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</si>
  <si>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</si>
  <si>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</si>
  <si>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</si>
  <si>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</si>
  <si>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</si>
  <si>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</si>
  <si>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</si>
  <si>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</si>
  <si>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</si>
  <si>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</si>
  <si>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</si>
  <si>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</si>
  <si>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</si>
  <si>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</si>
  <si>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</si>
  <si>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</si>
  <si>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</si>
  <si>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</si>
  <si>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</si>
  <si>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</si>
  <si>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</si>
  <si>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</si>
  <si>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</si>
  <si>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</si>
  <si>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</si>
  <si>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</si>
  <si>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</si>
  <si>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</si>
  <si>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</si>
  <si>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</si>
  <si>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</si>
  <si>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</si>
  <si>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</si>
  <si>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</si>
  <si>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</si>
  <si>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</si>
  <si>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</si>
  <si>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</si>
  <si>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</si>
  <si>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</si>
  <si>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</si>
  <si>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</si>
  <si>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</si>
  <si>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</si>
  <si>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</si>
  <si>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</si>
  <si>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</si>
  <si>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</si>
  <si>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</si>
  <si>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</si>
  <si>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</si>
  <si>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</si>
  <si>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</si>
  <si>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</si>
  <si>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</si>
  <si>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</si>
  <si>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</si>
  <si>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</si>
  <si>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</si>
  <si>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</si>
  <si>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</si>
  <si>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</si>
  <si>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</si>
  <si>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</si>
  <si>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</si>
  <si>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</si>
  <si>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</si>
  <si>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</si>
  <si>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</si>
  <si>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</si>
  <si>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</si>
  <si>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</si>
  <si>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</si>
  <si>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</si>
  <si>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</si>
  <si>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</si>
  <si>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</si>
  <si>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</si>
  <si>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</si>
  <si>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</si>
  <si>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</si>
  <si>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</si>
  <si>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</si>
  <si>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</si>
  <si>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</si>
  <si>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</si>
  <si>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</si>
  <si>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</si>
  <si>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</si>
  <si>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</si>
  <si>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</si>
  <si>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</si>
  <si>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</si>
  <si>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</si>
  <si>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</si>
  <si>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</si>
  <si>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</si>
  <si>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</si>
  <si>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</si>
  <si>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</si>
  <si>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</si>
  <si>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</si>
  <si>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</si>
  <si>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</si>
  <si>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</si>
  <si>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</si>
  <si>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</si>
  <si>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</si>
  <si>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</si>
  <si>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</si>
  <si>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</si>
  <si>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</si>
  <si>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</si>
  <si>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</si>
  <si>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</si>
  <si>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</si>
  <si>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</si>
  <si>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</si>
  <si>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</si>
  <si>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</si>
  <si>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</si>
  <si>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</si>
  <si>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</si>
  <si>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</si>
  <si>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</si>
  <si>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</si>
  <si>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</si>
  <si>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</si>
  <si>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</si>
  <si>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</si>
  <si>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</si>
  <si>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</si>
  <si>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</si>
  <si>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</si>
  <si>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</si>
  <si>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</si>
  <si>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</si>
  <si>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</si>
  <si>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</si>
  <si>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</si>
  <si>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</si>
  <si>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</si>
  <si>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</si>
  <si>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</si>
  <si>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</si>
  <si>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</si>
  <si>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</si>
  <si>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</si>
  <si>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</si>
  <si>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</si>
  <si>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</si>
  <si>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</si>
  <si>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</si>
  <si>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</si>
  <si>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</si>
  <si>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</si>
  <si>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</si>
  <si>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</si>
  <si>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</si>
  <si>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</si>
  <si>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</si>
  <si>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</si>
  <si>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</si>
  <si>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</si>
  <si>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</si>
  <si>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</si>
  <si>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</si>
  <si>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</si>
  <si>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</si>
  <si>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</si>
  <si>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</si>
  <si>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</si>
  <si>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</si>
  <si>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</si>
  <si>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</si>
  <si>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</si>
  <si>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</si>
  <si>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</si>
  <si>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</si>
  <si>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</si>
  <si>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</si>
  <si>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</si>
  <si>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</si>
  <si>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</si>
  <si>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</si>
  <si>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</si>
  <si>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</si>
  <si>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</si>
  <si>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</si>
  <si>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</si>
  <si>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</si>
  <si>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</si>
  <si>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</si>
  <si>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</si>
  <si>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</si>
  <si>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</si>
  <si>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</si>
  <si>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</si>
  <si>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</si>
  <si>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</si>
  <si>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</si>
  <si>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</si>
  <si>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</si>
  <si>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</si>
  <si>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</si>
  <si>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</si>
  <si>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</si>
  <si>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</si>
  <si>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</si>
  <si>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</si>
  <si>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</si>
  <si>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</si>
  <si>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</si>
  <si>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</si>
  <si>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</si>
  <si>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</si>
  <si>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</si>
  <si>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</si>
  <si>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</si>
  <si>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</si>
  <si>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</si>
  <si>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</si>
  <si>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</si>
  <si>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</si>
  <si>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</si>
  <si>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</si>
  <si>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</si>
  <si>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</si>
  <si>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</si>
  <si>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</si>
  <si>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</si>
  <si>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</si>
  <si>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</si>
  <si>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</si>
  <si>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</si>
  <si>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</si>
  <si>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</si>
  <si>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</si>
  <si>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</si>
  <si>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</si>
  <si>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</si>
  <si>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</si>
  <si>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</si>
  <si>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</si>
  <si>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</si>
  <si>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</si>
  <si>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</si>
  <si>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</si>
  <si>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</si>
  <si>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</si>
  <si>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</si>
  <si>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</si>
  <si>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</si>
  <si>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</si>
  <si>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</si>
  <si>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</si>
  <si>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</si>
  <si>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</si>
  <si>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</si>
  <si>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</si>
  <si>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</si>
  <si>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</si>
  <si>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</si>
  <si>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</si>
  <si>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</si>
  <si>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</si>
  <si>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</si>
  <si>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</si>
  <si>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</si>
  <si>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</si>
  <si>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</si>
  <si>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</si>
  <si>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</si>
  <si>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</si>
  <si>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</si>
  <si>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</si>
  <si>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</si>
  <si>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</si>
  <si>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</si>
  <si>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</si>
  <si>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</si>
  <si>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</si>
  <si>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</si>
  <si>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</si>
  <si>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</si>
  <si>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</si>
  <si>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</si>
  <si>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</si>
  <si>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</si>
  <si>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</si>
  <si>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</si>
  <si>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</si>
  <si>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</si>
  <si>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</si>
  <si>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</si>
  <si>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</si>
  <si>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</si>
  <si>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</si>
  <si>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</si>
  <si>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</si>
  <si>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</si>
  <si>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</si>
  <si>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</si>
  <si>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</si>
  <si>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</si>
  <si>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</si>
  <si>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</si>
  <si>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</si>
  <si>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</si>
  <si>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</si>
  <si>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</si>
  <si>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</si>
  <si>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</si>
  <si>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</si>
  <si>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</si>
  <si>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</si>
  <si>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</si>
  <si>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</si>
  <si>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</si>
  <si>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</si>
  <si>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</si>
  <si>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</si>
  <si>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</si>
  <si>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</si>
  <si>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</si>
  <si>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</si>
  <si>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</si>
  <si>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</si>
  <si>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</si>
  <si>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</si>
  <si>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</si>
  <si>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</si>
  <si>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</si>
  <si>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</si>
  <si>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</si>
  <si>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</si>
  <si>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</si>
  <si>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</si>
  <si>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</si>
  <si>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</si>
  <si>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</si>
  <si>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</si>
  <si>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</si>
  <si>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</si>
  <si>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</si>
  <si>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</si>
  <si>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</si>
  <si>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</si>
  <si>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</si>
  <si>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</si>
  <si>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</si>
  <si>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</si>
  <si>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</si>
  <si>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</si>
  <si>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</si>
  <si>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</si>
  <si>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</si>
  <si>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</si>
  <si>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</si>
  <si>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</si>
  <si>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</si>
  <si>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</si>
  <si>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</si>
  <si>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</si>
  <si>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</si>
  <si>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</si>
  <si>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</si>
  <si>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</si>
  <si>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</si>
  <si>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</si>
  <si>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</si>
  <si>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</si>
  <si>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</si>
  <si>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</si>
  <si>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</si>
  <si>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</si>
  <si>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</si>
  <si>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</si>
  <si>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</si>
  <si>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</si>
  <si>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</si>
  <si>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</si>
  <si>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</si>
  <si>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</si>
  <si>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</si>
  <si>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</si>
  <si>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</si>
  <si>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</si>
  <si>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</si>
  <si>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</si>
  <si>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</si>
  <si>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</si>
  <si>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</si>
  <si>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</si>
  <si>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</si>
  <si>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</si>
  <si>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</si>
  <si>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</si>
  <si>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</si>
  <si>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</si>
  <si>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</si>
  <si>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</si>
  <si>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</si>
  <si>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</si>
  <si>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</si>
  <si>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</si>
  <si>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</si>
  <si>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</si>
  <si>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</si>
  <si>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</si>
  <si>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</si>
  <si>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</si>
  <si>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</si>
  <si>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</si>
  <si>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</si>
  <si>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</si>
  <si>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</si>
  <si>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</si>
  <si>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</si>
  <si>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</si>
  <si>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</si>
  <si>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</si>
  <si>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</si>
  <si>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</si>
  <si>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</si>
  <si>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</si>
  <si>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</si>
  <si>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</si>
  <si>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</si>
  <si>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</si>
  <si>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</si>
  <si>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</si>
  <si>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</si>
  <si>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</si>
  <si>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</si>
  <si>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</si>
  <si>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</si>
  <si>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</si>
  <si>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</si>
  <si>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</si>
  <si>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</si>
  <si>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</si>
  <si>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</si>
  <si>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</si>
  <si>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</si>
  <si>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</si>
  <si>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</si>
  <si>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</si>
  <si>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</si>
  <si>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</si>
  <si>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</si>
  <si>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</si>
  <si>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</si>
  <si>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</si>
  <si>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</si>
  <si>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</si>
  <si>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</si>
  <si>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</si>
  <si>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</si>
  <si>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</si>
  <si>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</si>
  <si>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</si>
  <si>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</si>
  <si>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</si>
  <si>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</si>
  <si>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</si>
  <si>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</si>
  <si>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</si>
  <si>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</si>
  <si>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</si>
  <si>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</si>
  <si>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</si>
  <si>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</si>
  <si>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</si>
  <si>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</si>
  <si>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</si>
  <si>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</si>
  <si>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</si>
  <si>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</si>
  <si>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</si>
  <si>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</si>
  <si>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</si>
  <si>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</si>
  <si>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</si>
  <si>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</si>
  <si>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</si>
  <si>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</si>
  <si>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</si>
  <si>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</si>
  <si>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</si>
  <si>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</si>
  <si>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</si>
  <si>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</si>
  <si>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</si>
  <si>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</si>
  <si>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</si>
  <si>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</si>
  <si>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</si>
  <si>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</si>
  <si>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</si>
  <si>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</si>
  <si>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</si>
  <si>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</si>
  <si>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</si>
  <si>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</si>
  <si>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</si>
  <si>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</si>
  <si>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</si>
  <si>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</si>
  <si>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</si>
  <si>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</si>
  <si>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</si>
  <si>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</si>
  <si>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</si>
  <si>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</si>
  <si>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</si>
  <si>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</si>
  <si>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</si>
  <si>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</si>
  <si>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</si>
  <si>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</si>
  <si>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</si>
  <si>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</si>
  <si>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</si>
  <si>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</si>
  <si>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</si>
  <si>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</si>
  <si>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</si>
  <si>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</si>
  <si>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</si>
  <si>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</si>
  <si>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</si>
  <si>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</si>
  <si>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</si>
  <si>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</si>
  <si>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</si>
  <si>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</si>
  <si>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</si>
  <si>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</si>
  <si>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</si>
  <si>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</si>
  <si>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</si>
  <si>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</si>
  <si>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</si>
  <si>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</si>
  <si>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</si>
  <si>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</si>
  <si>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</si>
  <si>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</si>
  <si>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</si>
  <si>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</si>
  <si>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</si>
  <si>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</si>
  <si>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</si>
  <si>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</si>
  <si>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</si>
  <si>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</si>
  <si>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</si>
  <si>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</si>
  <si>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</si>
  <si>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</si>
  <si>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</si>
  <si>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</si>
  <si>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</si>
  <si>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</si>
  <si>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</si>
  <si>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</si>
  <si>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</si>
  <si>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</si>
  <si>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</si>
  <si>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</si>
  <si>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</si>
  <si>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</si>
  <si>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</si>
  <si>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</si>
  <si>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</si>
  <si>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</si>
  <si>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</si>
  <si>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</si>
  <si>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</si>
  <si>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</si>
  <si>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</si>
  <si>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</si>
  <si>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</si>
  <si>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</si>
  <si>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</si>
  <si>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</si>
  <si>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</si>
  <si>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</si>
  <si>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</si>
  <si>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</si>
  <si>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</si>
  <si>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</si>
  <si>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</si>
  <si>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</si>
  <si>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</si>
  <si>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</si>
  <si>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</si>
  <si>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</si>
  <si>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</si>
  <si>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</si>
  <si>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</si>
  <si>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</si>
  <si>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</si>
  <si>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</si>
  <si>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</si>
  <si>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</si>
  <si>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</si>
  <si>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</si>
  <si>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</si>
  <si>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</si>
  <si>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</si>
  <si>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</si>
  <si>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</si>
  <si>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</si>
  <si>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</si>
  <si>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</si>
  <si>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</si>
  <si>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</si>
  <si>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</si>
  <si>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</si>
  <si>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</si>
  <si>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</si>
  <si>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</si>
  <si>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</si>
  <si>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</si>
  <si>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</si>
  <si>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</si>
  <si>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</si>
  <si>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</si>
  <si>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</si>
  <si>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</si>
  <si>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</si>
  <si>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</si>
  <si>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</si>
  <si>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</si>
  <si>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</si>
  <si>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</si>
  <si>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</si>
  <si>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</si>
  <si>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</si>
  <si>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</si>
  <si>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</si>
  <si>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</si>
  <si>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</si>
  <si>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</si>
  <si>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</si>
  <si>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</si>
  <si>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</si>
  <si>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</si>
  <si>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</si>
  <si>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</si>
  <si>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</si>
  <si>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</si>
  <si>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</si>
  <si>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</si>
  <si>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</si>
  <si>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</si>
  <si>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</si>
  <si>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</si>
  <si>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</si>
  <si>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</si>
  <si>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</si>
  <si>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</si>
  <si>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</si>
  <si>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</si>
  <si>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</si>
  <si>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</si>
  <si>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</si>
  <si>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</si>
  <si>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</si>
  <si>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</si>
  <si>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</si>
  <si>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</si>
  <si>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</si>
  <si>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</si>
  <si>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</si>
  <si>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</si>
  <si>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</si>
  <si>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</si>
  <si>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</si>
  <si>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</si>
  <si>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</si>
  <si>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</si>
  <si>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</si>
  <si>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</si>
  <si>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</si>
  <si>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</si>
  <si>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</si>
  <si>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</si>
  <si>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</si>
  <si>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</si>
  <si>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</si>
  <si>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</si>
  <si>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</si>
  <si>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</si>
  <si>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</si>
  <si>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</si>
  <si>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</si>
  <si>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</si>
  <si>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</si>
  <si>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</si>
  <si>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</si>
  <si>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</si>
  <si>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</si>
  <si>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</si>
  <si>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</si>
  <si>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</si>
  <si>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</si>
  <si>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</si>
  <si>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</si>
  <si>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</si>
  <si>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</si>
  <si>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</si>
  <si>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</si>
  <si>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</si>
  <si>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</si>
  <si>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</si>
  <si>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</si>
  <si>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</si>
  <si>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</si>
  <si>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</si>
  <si>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</si>
  <si>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</si>
  <si>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</si>
  <si>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</si>
  <si>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</si>
  <si>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</si>
  <si>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</si>
  <si>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</si>
  <si>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</si>
  <si>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</si>
  <si>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</si>
  <si>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</si>
  <si>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</si>
  <si>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</si>
  <si>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</si>
  <si>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</si>
  <si>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</si>
  <si>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</si>
  <si>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</si>
  <si>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</si>
  <si>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</si>
  <si>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</si>
  <si>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</si>
  <si>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</si>
  <si>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</si>
  <si>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</si>
  <si>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</si>
  <si>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</si>
  <si>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</si>
  <si>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</si>
  <si>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</si>
  <si>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</si>
  <si>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</si>
  <si>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</si>
  <si>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</si>
  <si>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</si>
  <si>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</si>
  <si>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</si>
  <si>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</si>
  <si>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</si>
  <si>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</si>
  <si>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</si>
  <si>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</si>
  <si>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</si>
  <si>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</si>
  <si>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</si>
  <si>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</si>
  <si>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</si>
  <si>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</si>
  <si>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</si>
  <si>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</si>
  <si>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</si>
  <si>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</si>
  <si>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</si>
  <si>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</si>
  <si>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</si>
  <si>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</si>
  <si>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</si>
  <si>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</si>
  <si>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</si>
  <si>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</si>
  <si>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</si>
  <si>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</si>
  <si>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</si>
  <si>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</si>
  <si>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</si>
  <si>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</si>
  <si>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</si>
  <si>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</si>
  <si>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</si>
  <si>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</si>
  <si>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</si>
  <si>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</si>
  <si>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</si>
  <si>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</si>
  <si>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</si>
  <si>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</si>
  <si>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</si>
  <si>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</si>
  <si>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</si>
  <si>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</si>
  <si>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</si>
  <si>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</si>
  <si>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</si>
  <si>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</si>
  <si>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</si>
  <si>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</si>
  <si>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</si>
  <si>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</si>
  <si>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</si>
  <si>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</si>
  <si>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</si>
  <si>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</si>
  <si>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</si>
  <si>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</si>
  <si>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</si>
  <si>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</si>
  <si>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</si>
  <si>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</si>
  <si>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</si>
  <si>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</si>
  <si>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</si>
  <si>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</si>
  <si>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</si>
  <si>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</si>
  <si>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</si>
  <si>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</si>
  <si>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</si>
  <si>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</si>
  <si>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</si>
  <si>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</si>
  <si>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</si>
  <si>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</si>
  <si>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</si>
  <si>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</si>
  <si>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</si>
  <si>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</si>
  <si>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</si>
  <si>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</si>
  <si>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</si>
  <si>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</si>
  <si>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</si>
  <si>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</si>
  <si>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</si>
  <si>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</si>
  <si>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</si>
  <si>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</si>
  <si>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</si>
  <si>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</si>
  <si>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</si>
  <si>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</si>
  <si>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</si>
  <si>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</si>
  <si>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</si>
  <si>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</si>
  <si>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</si>
  <si>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</si>
  <si>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</si>
  <si>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</si>
  <si>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</si>
  <si>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</si>
  <si>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</si>
  <si>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</si>
  <si>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</si>
  <si>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</si>
  <si>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</si>
  <si>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</si>
  <si>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</si>
  <si>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</si>
  <si>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</si>
  <si>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</si>
  <si>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</si>
  <si>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</si>
  <si>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</si>
  <si>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</si>
  <si>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</si>
  <si>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</si>
  <si>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</si>
  <si>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</si>
  <si>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</si>
  <si>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</si>
  <si>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</si>
  <si>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</si>
  <si>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</si>
  <si>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</si>
  <si>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</si>
  <si>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</si>
  <si>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</si>
  <si>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</si>
  <si>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</si>
  <si>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</si>
  <si>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</si>
  <si>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</si>
  <si>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</si>
  <si>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</si>
  <si>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</si>
  <si>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</si>
  <si>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</si>
  <si>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</si>
  <si>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</si>
  <si>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</si>
  <si>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</si>
  <si>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</si>
  <si>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</si>
  <si>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</si>
  <si>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</si>
  <si>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</si>
  <si>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</si>
  <si>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</si>
  <si>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</si>
  <si>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</si>
  <si>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</si>
  <si>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</si>
  <si>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</si>
  <si>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</si>
  <si>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</si>
  <si>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</si>
  <si>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</si>
  <si>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</si>
  <si>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</si>
  <si>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</si>
  <si>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</si>
  <si>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</si>
  <si>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</si>
  <si>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</si>
  <si>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</si>
  <si>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</si>
  <si>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</si>
  <si>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</si>
  <si>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</si>
  <si>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</si>
  <si>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</si>
  <si>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</si>
  <si>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</si>
  <si>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</si>
  <si>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</si>
  <si>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</si>
  <si>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</si>
  <si>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</si>
  <si>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</si>
  <si>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</si>
  <si>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</si>
  <si>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</si>
  <si>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</si>
  <si>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</si>
  <si>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</si>
  <si>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</si>
  <si>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</si>
  <si>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</si>
  <si>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</si>
  <si>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</si>
  <si>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</si>
  <si>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</si>
  <si>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</si>
  <si>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</si>
  <si>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</si>
  <si>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</si>
  <si>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</si>
  <si>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</si>
  <si>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</si>
  <si>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</si>
  <si>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</si>
  <si>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</si>
  <si>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</si>
  <si>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</si>
  <si>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</si>
  <si>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</si>
  <si>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</si>
  <si>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</si>
  <si>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</si>
  <si>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</si>
  <si>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</si>
  <si>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</si>
  <si>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</si>
  <si>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</si>
  <si>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</si>
  <si>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</si>
  <si>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</si>
  <si>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</si>
  <si>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</si>
  <si>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</si>
  <si>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</si>
  <si>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</si>
  <si>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</si>
  <si>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</si>
  <si>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</si>
  <si>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</si>
  <si>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</si>
  <si>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</si>
  <si>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</si>
  <si>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</si>
  <si>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</si>
  <si>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</si>
  <si>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</si>
  <si>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</si>
  <si>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</si>
  <si>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</si>
  <si>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</si>
  <si>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</si>
  <si>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</si>
  <si>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</si>
  <si>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</si>
  <si>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</si>
  <si>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</si>
  <si>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</si>
  <si>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</si>
  <si>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</si>
  <si>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</si>
  <si>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</si>
  <si>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</si>
  <si>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</si>
  <si>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</si>
  <si>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</si>
  <si>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</si>
  <si>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</si>
  <si>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</si>
  <si>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</si>
  <si>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</si>
  <si>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</si>
  <si>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</si>
  <si>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</si>
  <si>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</si>
  <si>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</si>
  <si>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</si>
  <si>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</si>
  <si>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</si>
  <si>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</si>
  <si>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</si>
  <si>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</si>
  <si>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</si>
  <si>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</si>
  <si>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</si>
  <si>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</si>
  <si>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</si>
  <si>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</si>
  <si>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</si>
  <si>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</si>
  <si>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</si>
  <si>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</si>
  <si>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</si>
  <si>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</si>
  <si>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</si>
  <si>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</si>
  <si>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</si>
  <si>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</si>
  <si>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</si>
  <si>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</si>
  <si>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</si>
  <si>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</si>
  <si>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</si>
  <si>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</si>
  <si>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</si>
  <si>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</si>
  <si>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</si>
  <si>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</si>
  <si>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</si>
  <si>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</si>
  <si>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</si>
  <si>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</si>
  <si>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</si>
  <si>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</si>
  <si>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</si>
  <si>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</si>
  <si>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</si>
  <si>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</si>
  <si>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</si>
  <si>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</si>
  <si>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</si>
  <si>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</si>
  <si>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</si>
  <si>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</si>
  <si>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</si>
  <si>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</si>
  <si>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</si>
  <si>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</si>
  <si>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</si>
  <si>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</si>
  <si>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</si>
  <si>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</si>
  <si>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</si>
  <si>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</si>
  <si>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</si>
  <si>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</si>
  <si>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</si>
  <si>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</si>
  <si>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</si>
  <si>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</si>
  <si>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</si>
  <si>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</si>
  <si>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</si>
  <si>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</si>
  <si>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</si>
  <si>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</si>
  <si>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</si>
  <si>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</si>
  <si>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</si>
  <si>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</si>
  <si>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</si>
  <si>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</si>
  <si>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</si>
  <si>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</si>
  <si>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</si>
  <si>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</si>
  <si>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</si>
  <si>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</si>
  <si>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</si>
  <si>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</si>
  <si>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</si>
  <si>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</si>
  <si>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</si>
  <si>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</si>
  <si>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</si>
  <si>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</si>
  <si>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</si>
  <si>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</si>
  <si>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</si>
  <si>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</si>
  <si>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</si>
  <si>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</si>
  <si>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</si>
  <si>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</si>
  <si>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</si>
  <si>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</si>
  <si>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</si>
  <si>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</si>
  <si>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</si>
  <si>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</si>
  <si>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</si>
  <si>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</si>
  <si>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</si>
  <si>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</si>
  <si>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</si>
  <si>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</si>
  <si>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</si>
  <si>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</si>
  <si>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</si>
  <si>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</si>
  <si>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</si>
  <si>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</si>
  <si>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</si>
  <si>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</si>
  <si>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</si>
  <si>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</si>
  <si>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</si>
  <si>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</si>
  <si>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</si>
  <si>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</si>
  <si>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</si>
  <si>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</si>
  <si>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</si>
  <si>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</si>
  <si>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</si>
  <si>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</si>
  <si>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</si>
  <si>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</si>
  <si>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</si>
  <si>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</si>
  <si>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</si>
  <si>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</si>
  <si>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</si>
  <si>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</si>
  <si>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</si>
  <si>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</si>
  <si>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</si>
  <si>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</si>
  <si>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</si>
  <si>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</si>
  <si>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</si>
  <si>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</si>
  <si>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</si>
  <si>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</si>
  <si>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</si>
  <si>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</si>
  <si>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</si>
  <si>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</si>
  <si>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</si>
  <si>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</si>
  <si>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</si>
  <si>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</si>
  <si>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</si>
  <si>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</si>
  <si>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</si>
  <si>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</si>
  <si>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</si>
  <si>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</si>
  <si>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</si>
  <si>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</si>
  <si>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</si>
  <si>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</si>
  <si>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</si>
  <si>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</si>
  <si>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</si>
  <si>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</si>
  <si>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</si>
  <si>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</si>
  <si>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</si>
  <si>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</si>
  <si>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</si>
  <si>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</si>
  <si>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</si>
  <si>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</si>
  <si>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</si>
  <si>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</si>
  <si>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</si>
  <si>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</si>
  <si>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</si>
  <si>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</si>
  <si>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</si>
  <si>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</si>
  <si>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</si>
  <si>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</si>
  <si>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</si>
  <si>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</si>
  <si>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</si>
  <si>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</si>
  <si>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</si>
  <si>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</si>
  <si>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</si>
  <si>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</si>
  <si>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</si>
  <si>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</si>
  <si>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</si>
  <si>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</si>
  <si>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</si>
  <si>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</si>
  <si>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</si>
  <si>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</si>
  <si>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</si>
  <si>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</si>
  <si>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</si>
  <si>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</si>
  <si>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</si>
  <si>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</si>
  <si>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</si>
  <si>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</si>
  <si>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</si>
  <si>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</si>
  <si>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</si>
  <si>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</si>
  <si>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</si>
  <si>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</si>
  <si>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</si>
  <si>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</si>
  <si>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</si>
  <si>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</si>
  <si>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</si>
  <si>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</si>
  <si>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</si>
  <si>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</si>
  <si>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</si>
  <si>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</si>
  <si>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</si>
  <si>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</si>
  <si>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</si>
  <si>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</si>
  <si>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</si>
  <si>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</si>
  <si>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</si>
  <si>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</si>
  <si>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</si>
  <si>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</si>
  <si>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</si>
  <si>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</si>
  <si>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</si>
  <si>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</si>
  <si>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</si>
  <si>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</si>
  <si>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</si>
  <si>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</si>
  <si>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</si>
  <si>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</si>
  <si>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</si>
  <si>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</si>
  <si>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</si>
  <si>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</si>
  <si>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</si>
  <si>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</si>
  <si>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</si>
  <si>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</si>
  <si>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</si>
  <si>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</si>
  <si>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</si>
  <si>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</si>
  <si>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</si>
  <si>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</si>
  <si>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</si>
  <si>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</si>
  <si>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</si>
  <si>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</si>
  <si>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</si>
  <si>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</si>
  <si>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</si>
  <si>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</si>
  <si>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</si>
  <si>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</si>
  <si>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</si>
  <si>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</si>
  <si>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</si>
  <si>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</si>
  <si>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</si>
  <si>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</si>
  <si>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</si>
  <si>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</si>
  <si>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</si>
  <si>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</si>
  <si>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</si>
  <si>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</si>
  <si>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</si>
  <si>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</si>
  <si>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</si>
  <si>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</si>
  <si>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</si>
  <si>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</si>
  <si>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</si>
  <si>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</si>
  <si>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</si>
  <si>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</si>
  <si>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</si>
  <si>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</si>
  <si>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</si>
  <si>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</si>
  <si>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</si>
  <si>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</si>
  <si>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</si>
  <si>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</si>
  <si>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</si>
  <si>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</si>
  <si>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</si>
  <si>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</si>
  <si>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</si>
  <si>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</si>
  <si>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</si>
  <si>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</si>
  <si>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</si>
  <si>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</si>
  <si>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</si>
  <si>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</si>
  <si>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</si>
  <si>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</si>
  <si>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</si>
  <si>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</si>
  <si>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</si>
  <si>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</si>
  <si>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</si>
  <si>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</si>
  <si>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</si>
  <si>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</si>
  <si>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</si>
  <si>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</si>
  <si>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</si>
  <si>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</si>
  <si>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</si>
  <si>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</si>
  <si>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</si>
  <si>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</si>
  <si>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</si>
  <si>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</si>
  <si>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</si>
  <si>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</si>
  <si>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</si>
  <si>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</si>
  <si>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</si>
  <si>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</si>
  <si>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</si>
  <si>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</si>
  <si>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</si>
  <si>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</si>
  <si>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</si>
  <si>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</si>
  <si>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</si>
  <si>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</si>
  <si>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</si>
  <si>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</si>
  <si>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</si>
  <si>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</si>
  <si>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</si>
  <si>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</si>
  <si>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</si>
  <si>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</si>
  <si>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</si>
  <si>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</si>
  <si>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</si>
  <si>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</si>
  <si>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</si>
  <si>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</si>
  <si>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</si>
  <si>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</si>
  <si>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</si>
  <si>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</si>
  <si>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</si>
  <si>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</si>
  <si>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</si>
  <si>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</si>
  <si>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</si>
  <si>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</si>
  <si>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</si>
  <si>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</si>
  <si>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</si>
  <si>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</si>
  <si>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</si>
  <si>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</si>
  <si>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</si>
  <si>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</si>
  <si>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</si>
  <si>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</si>
  <si>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</si>
  <si>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</si>
  <si>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</si>
  <si>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</si>
  <si>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</si>
  <si>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</si>
  <si>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</si>
  <si>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</si>
  <si>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</si>
  <si>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</si>
  <si>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</si>
  <si>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</si>
  <si>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</si>
  <si>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</si>
  <si>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</si>
  <si>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</si>
  <si>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</si>
  <si>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</si>
  <si>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</si>
  <si>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</si>
  <si>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</si>
  <si>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</si>
  <si>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</si>
  <si>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</si>
  <si>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</si>
  <si>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</si>
  <si>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</si>
  <si>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</si>
  <si>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</si>
  <si>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</si>
  <si>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</si>
  <si>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</si>
  <si>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</si>
  <si>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</si>
  <si>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</si>
  <si>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</si>
  <si>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</si>
  <si>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</si>
  <si>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</si>
  <si>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</si>
  <si>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</si>
  <si>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</si>
  <si>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</si>
  <si>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</si>
  <si>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</si>
  <si>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</si>
  <si>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</si>
  <si>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</si>
  <si>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</si>
  <si>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</si>
  <si>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</si>
  <si>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</si>
  <si>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</si>
  <si>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</si>
  <si>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</si>
  <si>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</si>
  <si>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</si>
  <si>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</si>
  <si>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</si>
  <si>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</si>
  <si>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</si>
  <si>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</si>
  <si>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</si>
  <si>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</si>
  <si>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</si>
  <si>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</si>
  <si>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</si>
  <si>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</si>
  <si>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</si>
  <si>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</si>
  <si>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</si>
  <si>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</si>
  <si>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</si>
  <si>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</si>
  <si>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</si>
  <si>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</si>
  <si>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</si>
  <si>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</si>
  <si>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</si>
  <si>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</si>
  <si>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</si>
  <si>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</si>
  <si>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</si>
  <si>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</si>
  <si>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</si>
  <si>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</si>
  <si>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</si>
  <si>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</si>
  <si>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</si>
  <si>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</si>
  <si>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</si>
  <si>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</si>
  <si>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</si>
  <si>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</si>
  <si>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</si>
  <si>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</si>
  <si>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</si>
  <si>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</si>
  <si>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</si>
  <si>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</si>
  <si>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</si>
  <si>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</si>
  <si>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</si>
  <si>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</si>
  <si>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</si>
  <si>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</si>
  <si>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</si>
  <si>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</si>
  <si>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</si>
  <si>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</si>
  <si>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</si>
  <si>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</si>
  <si>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</si>
  <si>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</si>
  <si>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</si>
  <si>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</si>
  <si>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</si>
  <si>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</si>
  <si>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</si>
  <si>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</si>
  <si>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</si>
  <si>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</si>
  <si>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</si>
  <si>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</si>
  <si>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</si>
  <si>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</si>
  <si>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</si>
  <si>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</si>
  <si>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</si>
  <si>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</si>
  <si>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</si>
  <si>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</si>
  <si>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</si>
  <si>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</si>
  <si>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</si>
  <si>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</si>
  <si>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</si>
  <si>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</si>
  <si>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</si>
  <si>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</si>
  <si>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</si>
  <si>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</si>
  <si>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</si>
  <si>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</si>
  <si>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</si>
  <si>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</si>
  <si>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</si>
  <si>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</si>
  <si>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</si>
  <si>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</si>
  <si>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</si>
  <si>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</si>
  <si>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</si>
  <si>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</si>
  <si>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</si>
  <si>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</si>
  <si>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</si>
  <si>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</si>
  <si>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</si>
  <si>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</si>
  <si>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</si>
  <si>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</si>
  <si>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</si>
  <si>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</si>
  <si>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</si>
  <si>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</si>
  <si>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</si>
  <si>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</si>
  <si>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</si>
  <si>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</si>
  <si>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</si>
  <si>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</si>
  <si>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</si>
  <si>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</si>
  <si>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</si>
  <si>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</si>
  <si>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</si>
  <si>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</si>
  <si>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</si>
  <si>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</si>
  <si>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</si>
  <si>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</si>
  <si>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</si>
  <si>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</si>
  <si>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</si>
  <si>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</si>
  <si>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</si>
  <si>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</si>
  <si>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</si>
  <si>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</si>
  <si>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</si>
  <si>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</si>
  <si>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</si>
  <si>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</si>
  <si>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</si>
  <si>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</si>
  <si>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</si>
  <si>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</si>
  <si>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</si>
  <si>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</si>
  <si>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</si>
  <si>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</si>
  <si>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</si>
  <si>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</si>
  <si>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</si>
  <si>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</si>
  <si>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</si>
  <si>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</si>
  <si>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</si>
  <si>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</si>
  <si>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</si>
  <si>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</si>
  <si>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</si>
  <si>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</si>
  <si>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</si>
  <si>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</si>
  <si>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</si>
  <si>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</si>
  <si>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</si>
  <si>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</si>
  <si>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</si>
  <si>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</si>
  <si>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</si>
  <si>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</si>
  <si>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</si>
  <si>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</si>
  <si>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</si>
  <si>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</si>
  <si>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</si>
  <si>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</si>
  <si>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</si>
  <si>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</si>
  <si>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</si>
  <si>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</si>
  <si>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</si>
  <si>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</si>
  <si>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</si>
  <si>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</si>
  <si>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</si>
  <si>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</si>
  <si>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</si>
  <si>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</si>
  <si>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</si>
  <si>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</si>
  <si>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</si>
  <si>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</si>
  <si>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</si>
  <si>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</si>
  <si>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</si>
  <si>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</si>
  <si>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</si>
  <si>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</si>
  <si>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</si>
  <si>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</si>
  <si>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</si>
  <si>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</si>
  <si>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</si>
  <si>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</si>
  <si>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</si>
  <si>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</si>
  <si>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</si>
  <si>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</si>
  <si>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</si>
  <si>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</si>
  <si>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</si>
  <si>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</si>
  <si>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</si>
  <si>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</si>
  <si>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</si>
  <si>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</si>
  <si>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</si>
  <si>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</si>
  <si>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</si>
  <si>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</si>
  <si>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</si>
  <si>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</si>
  <si>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</si>
  <si>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</si>
  <si>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</si>
  <si>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</si>
  <si>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</si>
  <si>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</si>
  <si>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</si>
  <si>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</si>
  <si>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</si>
  <si>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</si>
  <si>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</si>
  <si>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</si>
  <si>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</si>
  <si>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</si>
  <si>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</si>
  <si>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</si>
  <si>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</si>
  <si>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</si>
  <si>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</si>
  <si>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</si>
  <si>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</si>
  <si>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</si>
  <si>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</si>
  <si>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</si>
  <si>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</si>
  <si>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</si>
  <si>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</si>
  <si>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</si>
  <si>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</si>
  <si>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</si>
  <si>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</si>
  <si>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</si>
  <si>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</si>
  <si>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</si>
  <si>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</si>
  <si>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</si>
  <si>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</si>
  <si>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</si>
  <si>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</si>
  <si>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</si>
  <si>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</si>
  <si>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</si>
  <si>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</si>
  <si>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</si>
  <si>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</si>
  <si>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</si>
  <si>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</si>
  <si>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</si>
  <si>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</si>
  <si>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</si>
  <si>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</si>
  <si>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</si>
  <si>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</si>
  <si>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</si>
  <si>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</si>
  <si>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</si>
  <si>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</si>
  <si>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</si>
  <si>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</si>
  <si>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</si>
  <si>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</si>
  <si>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</si>
  <si>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</si>
  <si>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</si>
  <si>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</si>
  <si>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</si>
  <si>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</si>
  <si>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</si>
  <si>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</si>
  <si>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</si>
  <si>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</si>
  <si>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</si>
  <si>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</si>
  <si>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</si>
  <si>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</si>
  <si>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</si>
  <si>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</si>
  <si>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</si>
  <si>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</si>
  <si>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</si>
  <si>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</si>
  <si>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</si>
  <si>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</si>
  <si>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</si>
  <si>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</si>
  <si>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</si>
  <si>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</si>
  <si>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</si>
  <si>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</si>
  <si>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</si>
  <si>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</si>
  <si>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</si>
  <si>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</si>
  <si>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</si>
  <si>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</si>
  <si>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</si>
  <si>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</si>
  <si>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</si>
  <si>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</si>
  <si>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</si>
  <si>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</si>
  <si>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</si>
  <si>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</si>
  <si>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</si>
  <si>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</si>
  <si>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</si>
  <si>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</si>
  <si>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</si>
  <si>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</si>
  <si>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</si>
  <si>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</si>
  <si>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</si>
  <si>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</si>
  <si>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</si>
  <si>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</si>
  <si>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</si>
  <si>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</si>
  <si>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</si>
  <si>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</si>
  <si>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</si>
  <si>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</si>
  <si>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</si>
  <si>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</si>
  <si>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</si>
  <si>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</si>
  <si>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</si>
  <si>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</si>
  <si>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</si>
  <si>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</si>
  <si>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</si>
  <si>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</si>
  <si>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</si>
  <si>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</si>
  <si>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</si>
  <si>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</si>
  <si>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</si>
  <si>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</si>
  <si>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</si>
  <si>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</si>
  <si>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</si>
  <si>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</si>
  <si>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</si>
  <si>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</si>
  <si>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</si>
  <si>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</si>
  <si>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</si>
  <si>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</si>
  <si>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</si>
  <si>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</si>
  <si>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</si>
  <si>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</si>
  <si>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</si>
  <si>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</si>
  <si>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</si>
  <si>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</si>
  <si>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</si>
  <si>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</si>
  <si>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</si>
  <si>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</si>
  <si>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</si>
  <si>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</si>
  <si>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</si>
  <si>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</si>
  <si>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</si>
  <si>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</si>
  <si>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</si>
  <si>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</si>
  <si>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</si>
  <si>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</si>
  <si>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</si>
  <si>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</si>
  <si>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</si>
  <si>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</si>
  <si>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</si>
  <si>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</si>
  <si>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</si>
  <si>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</si>
  <si>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</si>
  <si>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</si>
  <si>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</si>
  <si>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</si>
  <si>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</si>
  <si>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</si>
  <si>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</si>
  <si>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</si>
  <si>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</si>
  <si>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</si>
  <si>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</si>
  <si>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</si>
  <si>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</si>
  <si>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</si>
  <si>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</si>
  <si>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</si>
  <si>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</si>
  <si>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</si>
  <si>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</si>
  <si>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</si>
  <si>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</si>
  <si>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</si>
  <si>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</si>
  <si>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</si>
  <si>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</si>
  <si>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</si>
  <si>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</si>
  <si>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</si>
  <si>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</si>
  <si>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</si>
  <si>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</si>
  <si>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</si>
  <si>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</si>
  <si>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</si>
  <si>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</si>
  <si>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</si>
  <si>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</si>
  <si>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</si>
  <si>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</si>
  <si>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</si>
  <si>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</si>
  <si>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</si>
  <si>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</si>
  <si>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</si>
  <si>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</si>
  <si>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</si>
  <si>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</si>
  <si>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</si>
  <si>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</si>
  <si>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</si>
  <si>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</si>
  <si>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</si>
  <si>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</si>
  <si>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</si>
  <si>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</si>
  <si>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</si>
  <si>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</si>
  <si>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</si>
  <si>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</si>
  <si>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</si>
  <si>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</si>
  <si>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</si>
  <si>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</si>
  <si>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</si>
  <si>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</si>
  <si>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</si>
  <si>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</si>
  <si>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</si>
  <si>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</si>
  <si>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</si>
  <si>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</si>
  <si>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</si>
  <si>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</si>
  <si>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</si>
  <si>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</si>
  <si>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</si>
  <si>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</si>
  <si>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</si>
  <si>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</si>
  <si>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</si>
  <si>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</si>
  <si>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</si>
  <si>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</si>
  <si>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</si>
  <si>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</si>
  <si>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</si>
  <si>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</si>
  <si>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</si>
  <si>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</si>
  <si>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</si>
  <si>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</si>
  <si>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</si>
  <si>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</si>
  <si>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</si>
  <si>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</si>
  <si>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</si>
  <si>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</si>
  <si>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</si>
  <si>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</si>
  <si>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</si>
  <si>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</si>
  <si>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</si>
  <si>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</si>
  <si>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</si>
  <si>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</si>
  <si>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</si>
  <si>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</si>
  <si>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</si>
  <si>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</si>
  <si>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</si>
  <si>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</si>
  <si>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</si>
  <si>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</si>
  <si>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</si>
  <si>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</si>
  <si>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</si>
  <si>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</si>
  <si>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</si>
  <si>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</si>
  <si>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</si>
  <si>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</si>
  <si>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</si>
  <si>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</si>
  <si>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</si>
  <si>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</si>
  <si>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</si>
  <si>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</si>
  <si>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</si>
  <si>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</si>
  <si>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</si>
  <si>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</si>
  <si>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</si>
  <si>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</si>
  <si>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</si>
  <si>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</si>
  <si>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</si>
  <si>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</si>
  <si>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</si>
  <si>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</si>
  <si>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</si>
  <si>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</si>
  <si>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</si>
  <si>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</si>
  <si>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</si>
  <si>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</si>
  <si>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</si>
  <si>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</si>
  <si>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</si>
  <si>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</si>
  <si>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</si>
  <si>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</si>
  <si>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</si>
  <si>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</si>
  <si>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</si>
  <si>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</si>
  <si>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</si>
  <si>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</si>
  <si>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</si>
  <si>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</si>
  <si>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</si>
  <si>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</si>
  <si>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</si>
  <si>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</si>
  <si>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</si>
  <si>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</si>
  <si>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</si>
  <si>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</si>
  <si>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</si>
  <si>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</si>
  <si>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</si>
  <si>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</si>
  <si>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</si>
  <si>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</si>
  <si>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</si>
  <si>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</si>
  <si>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</si>
  <si>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</si>
  <si>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</si>
  <si>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</si>
  <si>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</si>
  <si>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</si>
  <si>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</si>
  <si>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</si>
  <si>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</si>
  <si>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</si>
  <si>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</si>
  <si>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</si>
  <si>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</si>
  <si>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</si>
  <si>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</si>
  <si>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</si>
  <si>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</si>
  <si>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</si>
  <si>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</si>
  <si>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</si>
  <si>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</si>
  <si>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</si>
  <si>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</si>
  <si>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</si>
  <si>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</si>
  <si>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</si>
  <si>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</si>
  <si>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</si>
  <si>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</si>
  <si>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</si>
  <si>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</si>
  <si>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</si>
  <si>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</si>
  <si>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</si>
  <si>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</si>
  <si>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</si>
  <si>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</si>
  <si>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</si>
  <si>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</si>
  <si>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</si>
  <si>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</si>
  <si>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</si>
  <si>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</si>
  <si>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</si>
  <si>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</si>
  <si>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</si>
  <si>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</si>
  <si>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</si>
  <si>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</si>
  <si>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</si>
  <si>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</si>
  <si>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</si>
  <si>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</si>
  <si>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</si>
  <si>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</si>
  <si>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</si>
  <si>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</si>
  <si>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</si>
  <si>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</si>
  <si>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</si>
  <si>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</si>
  <si>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</si>
  <si>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</si>
  <si>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</si>
  <si>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</si>
  <si>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</si>
  <si>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</si>
  <si>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</si>
  <si>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</si>
  <si>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</si>
  <si>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</si>
  <si>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</si>
  <si>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</si>
  <si>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</si>
  <si>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</si>
  <si>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</si>
  <si>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</si>
  <si>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</si>
  <si>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</si>
  <si>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</si>
  <si>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</si>
  <si>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</si>
  <si>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</si>
  <si>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</si>
  <si>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</si>
  <si>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</si>
  <si>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</si>
  <si>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</si>
  <si>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</si>
  <si>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</si>
  <si>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</si>
  <si>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</si>
  <si>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</si>
  <si>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</si>
  <si>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</si>
  <si>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</si>
  <si>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</si>
  <si>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</si>
  <si>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</si>
  <si>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</si>
  <si>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</si>
  <si>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</si>
  <si>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</si>
  <si>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</si>
  <si>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</si>
  <si>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</si>
  <si>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</si>
  <si>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</si>
  <si>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</si>
  <si>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</si>
  <si>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</si>
  <si>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</si>
  <si>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</si>
  <si>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</si>
  <si>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</si>
  <si>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</si>
  <si>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</si>
  <si>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</si>
  <si>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</si>
  <si>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</si>
  <si>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</si>
  <si>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</si>
  <si>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</si>
  <si>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</si>
  <si>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</si>
  <si>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</si>
  <si>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</si>
  <si>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</si>
  <si>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</si>
  <si>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</si>
  <si>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</si>
  <si>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</si>
  <si>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</si>
  <si>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</si>
  <si>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</si>
  <si>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</si>
  <si>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</si>
  <si>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</si>
  <si>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</si>
  <si>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</si>
  <si>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</si>
  <si>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</si>
  <si>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</si>
  <si>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</si>
  <si>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</si>
  <si>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</si>
  <si>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</si>
  <si>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</si>
  <si>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</si>
  <si>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</si>
  <si>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</si>
  <si>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</si>
  <si>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</si>
  <si>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</si>
  <si>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</si>
  <si>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</si>
  <si>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</si>
  <si>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</si>
  <si>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</si>
  <si>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</si>
  <si>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</si>
  <si>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</si>
  <si>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</si>
  <si>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</si>
  <si>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</si>
  <si>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</si>
  <si>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</si>
  <si>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</si>
  <si>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</si>
  <si>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</si>
  <si>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</si>
  <si>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</si>
  <si>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</si>
  <si>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</si>
  <si>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</si>
  <si>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</si>
  <si>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</si>
  <si>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</si>
  <si>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</si>
  <si>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</si>
  <si>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</si>
  <si>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</si>
  <si>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</si>
  <si>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</si>
  <si>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</si>
  <si>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</si>
  <si>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</si>
  <si>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</si>
  <si>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</si>
  <si>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</si>
  <si>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</si>
  <si>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</si>
  <si>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</si>
  <si>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</si>
  <si>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</si>
  <si>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</si>
  <si>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</si>
  <si>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</si>
  <si>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</si>
  <si>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</si>
  <si>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</si>
  <si>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</si>
  <si>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</si>
  <si>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</si>
  <si>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</si>
  <si>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</si>
  <si>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</si>
  <si>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</si>
  <si>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</si>
  <si>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</si>
  <si>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</si>
  <si>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</si>
  <si>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</si>
  <si>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</si>
  <si>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</si>
  <si>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</si>
  <si>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</si>
  <si>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</si>
  <si>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</si>
  <si>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</si>
  <si>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</si>
  <si>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</si>
  <si>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</si>
  <si>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</si>
  <si>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</si>
  <si>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</si>
  <si>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</si>
  <si>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</si>
  <si>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</si>
  <si>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</si>
  <si>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</si>
  <si>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</si>
  <si>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</si>
  <si>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</si>
  <si>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</si>
  <si>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</si>
  <si>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</si>
  <si>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</si>
  <si>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</si>
  <si>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</si>
  <si>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</si>
  <si>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</si>
  <si>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</si>
  <si>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</si>
  <si>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</si>
  <si>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</si>
  <si>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</si>
  <si>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</si>
  <si>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</si>
  <si>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</si>
  <si>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</si>
  <si>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</si>
  <si>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</si>
  <si>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</si>
  <si>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</si>
  <si>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</si>
  <si>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</si>
  <si>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</si>
  <si>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</si>
  <si>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</si>
  <si>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</si>
  <si>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</si>
  <si>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</si>
  <si>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</si>
  <si>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</si>
  <si>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</si>
  <si>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</si>
  <si>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</si>
  <si>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</si>
  <si>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</si>
  <si>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</si>
  <si>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</si>
  <si>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</si>
  <si>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</si>
  <si>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</si>
  <si>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</si>
  <si>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</si>
  <si>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</si>
  <si>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</si>
  <si>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</si>
  <si>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</si>
  <si>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</si>
  <si>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</si>
  <si>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</si>
  <si>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</si>
  <si>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</si>
  <si>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</si>
  <si>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</si>
  <si>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</si>
  <si>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</si>
  <si>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</si>
  <si>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</si>
  <si>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</si>
  <si>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</si>
  <si>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</si>
  <si>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</si>
  <si>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</si>
  <si>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</si>
  <si>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</si>
  <si>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</si>
  <si>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</si>
  <si>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</si>
  <si>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</si>
  <si>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</si>
  <si>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</si>
  <si>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</si>
  <si>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</si>
  <si>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</si>
  <si>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</si>
  <si>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</si>
  <si>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</si>
  <si>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</si>
  <si>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</si>
  <si>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</si>
  <si>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</si>
  <si>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</si>
  <si>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</si>
  <si>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</si>
  <si>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</si>
  <si>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</si>
  <si>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</si>
  <si>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</si>
  <si>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</si>
  <si>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</si>
  <si>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</si>
  <si>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</si>
  <si>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</si>
  <si>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</si>
  <si>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</si>
  <si>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</si>
  <si>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</si>
  <si>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</si>
  <si>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</si>
  <si>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</si>
  <si>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</si>
  <si>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</si>
  <si>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</si>
  <si>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</si>
  <si>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</si>
  <si>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</si>
  <si>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</si>
  <si>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</si>
  <si>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</si>
  <si>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</si>
  <si>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</si>
  <si>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</si>
  <si>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</si>
  <si>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</si>
  <si>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</si>
  <si>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</si>
  <si>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</si>
  <si>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</si>
  <si>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</si>
  <si>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</si>
  <si>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</si>
  <si>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</si>
  <si>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</si>
  <si>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</si>
  <si>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</si>
  <si>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</si>
  <si>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</si>
  <si>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</si>
  <si>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</si>
  <si>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</si>
  <si>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</si>
  <si>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</si>
  <si>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</si>
  <si>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</si>
  <si>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</si>
  <si>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</si>
  <si>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</si>
  <si>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</si>
  <si>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</si>
  <si>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</si>
  <si>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</si>
  <si>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</si>
  <si>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</si>
  <si>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</si>
  <si>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</si>
  <si>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</si>
  <si>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</si>
  <si>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</si>
  <si>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</si>
  <si>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</si>
  <si>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</si>
  <si>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</si>
  <si>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</si>
  <si>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</si>
  <si>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</si>
  <si>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</si>
  <si>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</si>
  <si>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</si>
  <si>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</si>
  <si>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</si>
  <si>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</si>
  <si>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</si>
  <si>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</si>
  <si>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</si>
  <si>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</si>
  <si>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</si>
  <si>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</si>
  <si>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</si>
  <si>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</si>
  <si>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</si>
  <si>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</si>
  <si>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</si>
  <si>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</si>
  <si>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</si>
  <si>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</si>
  <si>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</si>
  <si>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</si>
  <si>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</si>
  <si>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</si>
  <si>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</si>
  <si>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</si>
  <si>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</si>
  <si>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</si>
  <si>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</si>
  <si>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</si>
  <si>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</si>
  <si>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</si>
  <si>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</si>
  <si>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</si>
  <si>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</si>
  <si>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</si>
  <si>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</si>
  <si>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</si>
  <si>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</si>
  <si>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</si>
  <si>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</si>
  <si>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</si>
  <si>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</si>
  <si>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</si>
  <si>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</si>
  <si>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</si>
  <si>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</si>
  <si>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</si>
  <si>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</si>
  <si>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</si>
  <si>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</si>
  <si>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</si>
  <si>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</si>
  <si>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</si>
  <si>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</si>
  <si>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</si>
  <si>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</si>
  <si>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</si>
  <si>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</si>
  <si>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</si>
  <si>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</si>
  <si>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</si>
  <si>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</si>
  <si>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</si>
  <si>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</si>
  <si>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</si>
  <si>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</si>
  <si>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</si>
  <si>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</si>
  <si>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</si>
  <si>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</si>
  <si>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</si>
  <si>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</si>
  <si>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</si>
  <si>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</si>
  <si>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</si>
  <si>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</si>
  <si>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</si>
  <si>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</si>
  <si>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</si>
  <si>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</si>
  <si>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</si>
  <si>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</si>
  <si>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</si>
  <si>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</si>
  <si>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</si>
  <si>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</si>
  <si>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</si>
  <si>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</si>
  <si>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</si>
  <si>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</si>
  <si>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</si>
  <si>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</si>
  <si>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</si>
  <si>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</si>
  <si>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</si>
  <si>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</si>
  <si>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</si>
  <si>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</si>
  <si>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</si>
  <si>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</si>
  <si>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</si>
  <si>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</si>
  <si>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</si>
  <si>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</si>
  <si>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</si>
  <si>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</si>
  <si>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</si>
  <si>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</si>
  <si>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</si>
  <si>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</si>
  <si>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</si>
  <si>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</si>
  <si>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</si>
  <si>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</si>
  <si>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</si>
  <si>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</si>
  <si>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</si>
  <si>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</si>
  <si>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</si>
  <si>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</si>
  <si>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</si>
  <si>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</si>
  <si>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</si>
  <si>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</si>
  <si>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</si>
  <si>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</si>
  <si>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</si>
  <si>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</si>
  <si>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</si>
  <si>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</si>
  <si>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</si>
  <si>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</si>
  <si>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</si>
  <si>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</si>
  <si>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</si>
  <si>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</si>
  <si>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</si>
  <si>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</si>
  <si>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</si>
  <si>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</si>
  <si>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</si>
  <si>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</si>
  <si>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</si>
  <si>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</si>
  <si>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</si>
  <si>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</si>
  <si>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</si>
  <si>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</si>
  <si>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</si>
  <si>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</si>
  <si>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</si>
  <si>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</si>
  <si>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</si>
  <si>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</si>
  <si>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</si>
  <si>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</si>
  <si>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</si>
  <si>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</si>
  <si>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</si>
  <si>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</si>
  <si>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</si>
  <si>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</si>
  <si>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</si>
  <si>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</si>
  <si>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</si>
  <si>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</si>
  <si>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</si>
  <si>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</si>
  <si>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</si>
  <si>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</si>
  <si>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</si>
  <si>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</si>
  <si>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</si>
  <si>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</si>
  <si>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</si>
  <si>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</si>
  <si>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</si>
  <si>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</si>
  <si>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</si>
  <si>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</si>
  <si>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</si>
  <si>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</si>
  <si>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</si>
  <si>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</si>
  <si>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</si>
  <si>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</si>
  <si>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</si>
  <si>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</si>
  <si>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</si>
  <si>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</si>
  <si>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</si>
  <si>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</si>
  <si>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</si>
  <si>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</si>
  <si>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</si>
  <si>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</si>
  <si>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</si>
  <si>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</si>
  <si>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</si>
  <si>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</si>
  <si>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</si>
  <si>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</si>
  <si>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</si>
  <si>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</si>
  <si>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</si>
  <si>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</si>
  <si>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</si>
  <si>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</si>
  <si>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</si>
  <si>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</si>
  <si>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</si>
  <si>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</si>
  <si>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</si>
  <si>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</si>
  <si>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</si>
  <si>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</si>
  <si>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</si>
  <si>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</si>
  <si>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</si>
  <si>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</si>
  <si>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</si>
  <si>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</si>
  <si>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</si>
  <si>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</si>
  <si>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</si>
  <si>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</si>
  <si>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</si>
  <si>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</si>
  <si>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</si>
  <si>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</si>
  <si>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</si>
  <si>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</si>
  <si>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</si>
  <si>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</si>
  <si>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</si>
  <si>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</si>
  <si>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</si>
  <si>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</si>
  <si>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</si>
  <si>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</si>
  <si>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</si>
  <si>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</si>
  <si>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</si>
  <si>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</si>
  <si>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</si>
  <si>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</si>
  <si>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</si>
  <si>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</si>
  <si>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</si>
  <si>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</si>
  <si>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</si>
  <si>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</si>
  <si>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</si>
  <si>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</si>
  <si>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</si>
  <si>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</si>
  <si>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</si>
  <si>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</si>
  <si>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</si>
  <si>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</si>
  <si>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</si>
  <si>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</si>
  <si>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</si>
  <si>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</si>
  <si>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</si>
  <si>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</si>
  <si>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</si>
  <si>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</si>
  <si>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</si>
  <si>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</si>
  <si>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</si>
  <si>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</si>
  <si>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</si>
  <si>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</si>
  <si>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</si>
  <si>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</si>
  <si>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</si>
  <si>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</si>
  <si>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</si>
  <si>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</si>
  <si>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</si>
  <si>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</si>
  <si>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</si>
  <si>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</si>
  <si>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</si>
  <si>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</si>
  <si>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</si>
  <si>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</si>
  <si>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</si>
  <si>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</si>
  <si>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</si>
  <si>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</si>
  <si>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</si>
  <si>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</si>
  <si>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</si>
  <si>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</si>
  <si>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</si>
  <si>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</si>
  <si>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</si>
  <si>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</si>
  <si>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</si>
  <si>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</si>
  <si>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</si>
  <si>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</si>
  <si>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</si>
  <si>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</si>
  <si>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</si>
  <si>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</si>
  <si>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</si>
  <si>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</si>
  <si>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</si>
  <si>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</si>
  <si>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</si>
  <si>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</si>
  <si>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</si>
  <si>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</si>
  <si>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</si>
  <si>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</si>
  <si>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</si>
  <si>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</si>
  <si>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</si>
  <si>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</si>
  <si>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</si>
  <si>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</si>
  <si>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</si>
  <si>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</si>
  <si>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</si>
  <si>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</si>
  <si>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</si>
  <si>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</si>
  <si>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</si>
  <si>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</si>
  <si>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</si>
  <si>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</si>
  <si>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</si>
  <si>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</si>
  <si>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</si>
  <si>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</si>
  <si>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</si>
  <si>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</si>
  <si>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</si>
  <si>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</si>
  <si>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</si>
  <si>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</si>
  <si>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</si>
  <si>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</si>
  <si>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</si>
  <si>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</si>
  <si>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</si>
  <si>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</si>
  <si>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</si>
  <si>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</si>
  <si>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</si>
  <si>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</si>
  <si>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</si>
  <si>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</si>
  <si>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</si>
  <si>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</si>
  <si>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</si>
  <si>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</si>
  <si>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</si>
  <si>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</si>
  <si>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</si>
  <si>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</si>
  <si>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</si>
  <si>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</si>
  <si>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</si>
  <si>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</si>
  <si>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</si>
  <si>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</si>
  <si>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</si>
  <si>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</si>
  <si>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</si>
  <si>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</si>
  <si>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</si>
  <si>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</si>
  <si>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</si>
  <si>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</si>
  <si>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</si>
  <si>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</si>
  <si>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</si>
  <si>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</si>
  <si>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</si>
  <si>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</si>
  <si>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</si>
  <si>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</si>
  <si>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</si>
  <si>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</si>
  <si>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</si>
  <si>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</si>
  <si>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</si>
  <si>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</si>
  <si>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</si>
  <si>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</si>
  <si>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</si>
  <si>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</si>
  <si>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</si>
  <si>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</si>
  <si>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</si>
  <si>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</si>
  <si>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</si>
  <si>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</si>
  <si>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</si>
  <si>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</si>
  <si>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</si>
  <si>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</si>
  <si>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</si>
  <si>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</si>
  <si>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</si>
  <si>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</si>
  <si>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</si>
  <si>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</si>
  <si>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</si>
  <si>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</si>
  <si>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</si>
  <si>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</si>
  <si>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</si>
  <si>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</si>
  <si>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</si>
  <si>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</si>
  <si>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</si>
  <si>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</si>
  <si>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</si>
  <si>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</si>
  <si>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</si>
  <si>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</si>
  <si>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</si>
  <si>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</si>
  <si>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</si>
  <si>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</si>
  <si>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</si>
  <si>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</si>
  <si>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</si>
  <si>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</si>
  <si>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</si>
  <si>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</si>
  <si>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</si>
  <si>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</si>
  <si>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</si>
  <si>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</si>
  <si>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</si>
  <si>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</si>
  <si>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</si>
  <si>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</si>
  <si>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</si>
  <si>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</si>
  <si>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</si>
  <si>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</si>
  <si>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</si>
  <si>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</si>
  <si>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</si>
  <si>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</si>
  <si>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</si>
  <si>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</si>
  <si>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</si>
  <si>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</si>
  <si>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</si>
  <si>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</si>
  <si>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</si>
  <si>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</si>
  <si>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</si>
  <si>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</si>
  <si>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</si>
  <si>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</si>
  <si>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</si>
  <si>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</si>
  <si>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</si>
  <si>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</si>
  <si>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</si>
  <si>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</si>
  <si>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</si>
  <si>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</si>
  <si>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</si>
  <si>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</si>
  <si>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</si>
  <si>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</si>
  <si>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</si>
  <si>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</si>
  <si>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</si>
  <si>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</si>
  <si>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</si>
  <si>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</si>
  <si>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</si>
  <si>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</si>
  <si>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</si>
  <si>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</si>
  <si>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</si>
  <si>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</si>
  <si>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</si>
  <si>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</si>
  <si>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</si>
  <si>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</si>
  <si>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</si>
  <si>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</si>
  <si>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</si>
  <si>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</si>
  <si>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</si>
  <si>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</si>
  <si>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</si>
  <si>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</si>
  <si>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</si>
  <si>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</si>
  <si>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</si>
  <si>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</si>
  <si>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</si>
  <si>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</si>
  <si>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</si>
  <si>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</si>
  <si>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</si>
  <si>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</si>
  <si>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</si>
  <si>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</si>
  <si>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</si>
  <si>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</si>
  <si>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</si>
  <si>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</si>
  <si>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</si>
  <si>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</si>
  <si>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</si>
  <si>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</si>
  <si>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</si>
  <si>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</si>
  <si>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</si>
  <si>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</si>
  <si>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</si>
  <si>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</si>
  <si>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</si>
  <si>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</si>
  <si>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</si>
  <si>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</si>
  <si>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</si>
  <si>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</si>
  <si>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</si>
  <si>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</si>
  <si>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</si>
  <si>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</si>
  <si>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</si>
  <si>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</si>
  <si>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</si>
  <si>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</si>
  <si>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</si>
  <si>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</si>
  <si>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</si>
  <si>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</si>
  <si>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</si>
  <si>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</si>
  <si>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</si>
  <si>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</si>
  <si>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</si>
  <si>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</si>
  <si>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</si>
  <si>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</si>
  <si>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</si>
  <si>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</si>
  <si>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</si>
  <si>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</si>
  <si>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</si>
  <si>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</si>
  <si>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</si>
  <si>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</si>
  <si>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</si>
  <si>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</si>
  <si>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</si>
  <si>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</si>
  <si>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</si>
  <si>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</si>
  <si>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</si>
  <si>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</si>
  <si>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</si>
  <si>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</si>
  <si>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</si>
  <si>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</si>
  <si>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</si>
  <si>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</si>
  <si>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</si>
  <si>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</si>
  <si>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</si>
  <si>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</si>
  <si>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</si>
  <si>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</si>
  <si>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</si>
  <si>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</si>
  <si>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</si>
  <si>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</si>
  <si>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</si>
  <si>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</si>
  <si>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</si>
  <si>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</si>
  <si>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</si>
  <si>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</si>
  <si>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</si>
  <si>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</si>
  <si>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</si>
  <si>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</si>
  <si>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</si>
  <si>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</si>
  <si>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</si>
  <si>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</si>
  <si>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</si>
  <si>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</si>
  <si>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</si>
  <si>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</si>
  <si>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</si>
  <si>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</si>
  <si>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</si>
  <si>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</si>
  <si>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</si>
  <si>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</si>
  <si>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</si>
  <si>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</si>
  <si>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</si>
  <si>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</si>
  <si>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</si>
  <si>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</si>
  <si>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</si>
  <si>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</si>
  <si>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</si>
  <si>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</si>
  <si>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</si>
  <si>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</si>
  <si>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</si>
  <si>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</si>
  <si>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</si>
  <si>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</si>
  <si>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</si>
  <si>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</si>
  <si>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</si>
  <si>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</si>
  <si>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</si>
  <si>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</si>
  <si>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</si>
  <si>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</si>
  <si>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</si>
  <si>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</si>
  <si>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</si>
  <si>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</si>
  <si>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</si>
  <si>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</si>
  <si>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</si>
  <si>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</si>
  <si>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</si>
  <si>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</si>
  <si>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</si>
  <si>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</si>
  <si>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</si>
  <si>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</si>
  <si>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</si>
  <si>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</si>
  <si>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</si>
  <si>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</si>
  <si>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</si>
  <si>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</si>
  <si>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</si>
  <si>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</si>
  <si>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</si>
  <si>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</si>
  <si>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</si>
  <si>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</si>
  <si>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</si>
  <si>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</si>
  <si>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</si>
  <si>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</si>
  <si>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</si>
  <si>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</si>
  <si>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</si>
  <si>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</si>
  <si>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</si>
  <si>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</si>
  <si>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</si>
  <si>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</si>
  <si>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</si>
  <si>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</si>
  <si>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</si>
  <si>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</si>
  <si>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</si>
  <si>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</si>
  <si>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</si>
  <si>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</si>
  <si>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</si>
  <si>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</si>
  <si>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</si>
  <si>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</si>
  <si>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</si>
  <si>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</si>
  <si>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</si>
  <si>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</si>
  <si>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</si>
  <si>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</si>
  <si>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</si>
  <si>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</si>
  <si>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</si>
  <si>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</si>
  <si>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</si>
  <si>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</si>
  <si>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</si>
  <si>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</si>
  <si>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</si>
  <si>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</si>
  <si>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</si>
  <si>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</si>
  <si>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</si>
  <si>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</si>
  <si>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</si>
  <si>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</si>
  <si>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</si>
  <si>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</si>
  <si>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</si>
  <si>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</si>
  <si>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</si>
  <si>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</si>
  <si>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</si>
  <si>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</si>
  <si>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</si>
  <si>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</si>
  <si>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</si>
  <si>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</si>
  <si>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</si>
  <si>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</si>
  <si>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</si>
  <si>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</si>
  <si>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</si>
  <si>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</si>
  <si>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</si>
  <si>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</si>
  <si>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</si>
  <si>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</si>
  <si>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</si>
  <si>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</si>
  <si>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</si>
  <si>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</si>
  <si>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</si>
  <si>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</si>
  <si>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</si>
  <si>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</si>
  <si>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</si>
  <si>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</si>
  <si>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</si>
  <si>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</si>
  <si>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</si>
  <si>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</si>
  <si>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</si>
  <si>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</si>
  <si>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</si>
  <si>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</si>
  <si>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</si>
  <si>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</si>
  <si>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</si>
  <si>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</si>
  <si>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</si>
  <si>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</si>
  <si>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</si>
  <si>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</si>
  <si>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</si>
  <si>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</si>
  <si>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</si>
  <si>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</si>
  <si>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</si>
  <si>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</si>
  <si>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</si>
  <si>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</si>
  <si>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</si>
  <si>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</si>
  <si>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</si>
  <si>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</si>
  <si>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</si>
  <si>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</si>
  <si>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</si>
  <si>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</si>
  <si>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</si>
  <si>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</si>
  <si>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</si>
  <si>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</si>
  <si>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</si>
  <si>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</si>
  <si>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</si>
  <si>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</si>
  <si>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</si>
  <si>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</si>
  <si>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</si>
  <si>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</si>
  <si>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</si>
  <si>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</si>
  <si>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</si>
  <si>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</si>
  <si>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</si>
  <si>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</si>
  <si>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</si>
  <si>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</si>
  <si>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</si>
  <si>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</si>
  <si>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</si>
  <si>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</si>
  <si>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</si>
  <si>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</si>
  <si>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</si>
  <si>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</si>
  <si>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</si>
  <si>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</si>
  <si>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</si>
  <si>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</si>
  <si>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</si>
  <si>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</si>
  <si>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</si>
  <si>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</si>
  <si>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</si>
  <si>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</si>
  <si>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</si>
  <si>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</si>
  <si>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</si>
  <si>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</si>
  <si>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</si>
  <si>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</si>
  <si>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</si>
  <si>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</si>
  <si>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</si>
  <si>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</si>
  <si>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</si>
  <si>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</si>
  <si>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</si>
  <si>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</si>
  <si>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</si>
  <si>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</si>
  <si>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</si>
  <si>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</si>
  <si>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</si>
  <si>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</si>
  <si>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</si>
  <si>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</si>
  <si>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</si>
  <si>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</si>
  <si>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</si>
  <si>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</si>
  <si>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</si>
  <si>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</si>
  <si>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</si>
  <si>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</si>
  <si>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</si>
  <si>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</si>
  <si>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</si>
  <si>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</si>
  <si>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</si>
  <si>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</si>
  <si>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</si>
  <si>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</si>
  <si>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</si>
  <si>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</si>
  <si>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</si>
  <si>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</si>
  <si>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</si>
  <si>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</si>
  <si>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</si>
  <si>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</si>
  <si>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</si>
  <si>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</si>
  <si>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</si>
  <si>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</si>
  <si>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</si>
  <si>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</si>
  <si>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</si>
  <si>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</si>
  <si>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</si>
  <si>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</si>
  <si>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</si>
  <si>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</si>
  <si>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</si>
  <si>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</si>
  <si>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</si>
  <si>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</si>
  <si>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</si>
  <si>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</si>
  <si>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</si>
  <si>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</si>
  <si>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</si>
  <si>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</si>
  <si>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</si>
  <si>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</si>
  <si>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</si>
  <si>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</si>
  <si>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</si>
  <si>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</si>
  <si>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</si>
  <si>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</si>
  <si>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</si>
  <si>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</si>
  <si>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</si>
  <si>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</si>
  <si>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</si>
  <si>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</si>
  <si>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</si>
  <si>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</si>
  <si>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</si>
  <si>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</si>
  <si>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</si>
  <si>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</si>
  <si>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</si>
  <si>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</si>
  <si>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</si>
  <si>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</si>
  <si>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</si>
  <si>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</si>
  <si>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</si>
  <si>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</si>
  <si>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</si>
  <si>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</si>
  <si>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</si>
  <si>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</si>
  <si>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</si>
  <si>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</si>
  <si>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</si>
  <si>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</si>
  <si>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</si>
  <si>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</si>
  <si>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</si>
  <si>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</si>
  <si>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</si>
  <si>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</si>
  <si>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</si>
  <si>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</si>
  <si>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</si>
  <si>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</si>
  <si>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</si>
  <si>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</si>
  <si>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</si>
  <si>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</si>
  <si>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</si>
  <si>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</si>
  <si>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</si>
  <si>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</si>
  <si>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</si>
  <si>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</si>
  <si>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</si>
  <si>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</si>
  <si>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</si>
  <si>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</si>
  <si>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</si>
  <si>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</si>
  <si>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</si>
  <si>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</si>
  <si>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</si>
  <si>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</si>
  <si>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</si>
  <si>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</si>
  <si>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</si>
  <si>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</si>
  <si>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</si>
  <si>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</si>
  <si>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</si>
  <si>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</si>
  <si>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</si>
  <si>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</si>
  <si>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</si>
  <si>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</si>
  <si>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</si>
  <si>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</si>
  <si>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</si>
  <si>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</si>
  <si>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</si>
  <si>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</si>
  <si>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</si>
  <si>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</si>
  <si>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</si>
  <si>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</si>
  <si>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</si>
  <si>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</si>
  <si>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</si>
  <si>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</si>
  <si>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</si>
  <si>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</si>
  <si>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</si>
  <si>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</si>
  <si>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</si>
  <si>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</si>
  <si>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</si>
  <si>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</si>
  <si>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</si>
  <si>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</si>
  <si>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</si>
  <si>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</si>
  <si>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</si>
  <si>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</si>
  <si>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</si>
  <si>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</si>
  <si>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</si>
  <si>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</si>
  <si>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</si>
  <si>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</si>
  <si>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</si>
  <si>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</si>
  <si>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</si>
  <si>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</si>
  <si>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</si>
  <si>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</si>
  <si>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</si>
  <si>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</si>
  <si>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</si>
  <si>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</si>
  <si>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</si>
  <si>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</si>
  <si>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</si>
  <si>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</si>
  <si>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</si>
  <si>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</si>
  <si>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</si>
  <si>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</si>
  <si>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</si>
  <si>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</si>
  <si>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</si>
  <si>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</si>
  <si>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</si>
  <si>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</si>
  <si>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</si>
  <si>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</si>
  <si>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</si>
  <si>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</si>
  <si>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</si>
  <si>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</si>
  <si>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</si>
  <si>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</si>
  <si>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</si>
  <si>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</si>
  <si>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</si>
  <si>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</si>
  <si>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</si>
  <si>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</si>
  <si>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</si>
  <si>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</si>
  <si>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</si>
  <si>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</si>
  <si>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</si>
  <si>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</si>
  <si>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</si>
  <si>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</si>
  <si>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</si>
  <si>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</si>
  <si>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</si>
  <si>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</si>
  <si>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</si>
  <si>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</si>
  <si>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</si>
  <si>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</si>
  <si>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</si>
  <si>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</si>
  <si>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</si>
  <si>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</si>
  <si>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</si>
  <si>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</si>
  <si>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</si>
  <si>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</si>
  <si>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</si>
  <si>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</si>
  <si>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</si>
  <si>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</si>
  <si>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</si>
  <si>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</si>
  <si>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</si>
  <si>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</si>
  <si>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</si>
  <si>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</si>
  <si>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</si>
  <si>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</si>
  <si>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</si>
  <si>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</si>
  <si>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</si>
  <si>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</si>
  <si>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</si>
  <si>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</si>
  <si>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</si>
  <si>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</si>
  <si>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</si>
  <si>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</si>
  <si>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</si>
  <si>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</si>
  <si>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</si>
  <si>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</si>
  <si>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</si>
  <si>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</si>
  <si>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</si>
  <si>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</si>
  <si>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</si>
  <si>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</si>
  <si>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</si>
  <si>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</si>
  <si>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</si>
  <si>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</si>
  <si>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</si>
  <si>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</si>
  <si>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</si>
  <si>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</si>
  <si>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</si>
  <si>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</si>
  <si>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</si>
  <si>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</si>
  <si>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</si>
  <si>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</si>
  <si>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</si>
  <si>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</si>
  <si>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</si>
  <si>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</si>
  <si>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</si>
  <si>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</si>
  <si>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</si>
  <si>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</si>
  <si>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</si>
  <si>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</si>
  <si>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</si>
  <si>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</si>
  <si>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</si>
  <si>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</si>
  <si>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</si>
  <si>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</si>
  <si>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</si>
  <si>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</si>
  <si>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</si>
  <si>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</si>
  <si>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</si>
  <si>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</si>
  <si>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</si>
  <si>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</si>
  <si>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</si>
  <si>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</si>
  <si>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</si>
  <si>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</si>
  <si>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</si>
  <si>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</si>
  <si>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</si>
  <si>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</si>
  <si>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</si>
  <si>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</si>
  <si>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</si>
  <si>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</si>
  <si>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</si>
  <si>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</si>
  <si>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</si>
  <si>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</si>
  <si>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</si>
  <si>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</si>
  <si>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</si>
  <si>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</si>
  <si>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</si>
  <si>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</si>
  <si>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</si>
  <si>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</si>
  <si>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</si>
  <si>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</si>
  <si>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</si>
  <si>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</si>
  <si>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</si>
  <si>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</si>
  <si>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</si>
  <si>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</si>
  <si>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</si>
  <si>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</si>
  <si>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</si>
  <si>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</si>
  <si>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</si>
  <si>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</si>
  <si>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</si>
  <si>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</si>
  <si>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</si>
  <si>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</si>
  <si>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</si>
  <si>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</si>
  <si>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</si>
  <si>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</si>
  <si>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</si>
  <si>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</si>
  <si>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</si>
  <si>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</si>
  <si>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</si>
  <si>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</si>
  <si>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</si>
  <si>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</si>
  <si>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</si>
  <si>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</si>
  <si>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</si>
  <si>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</si>
  <si>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</si>
  <si>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</si>
  <si>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</si>
  <si>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</si>
  <si>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</si>
  <si>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</si>
  <si>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</si>
  <si>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</si>
  <si>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</si>
  <si>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</si>
  <si>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</si>
  <si>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</si>
  <si>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</si>
  <si>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</si>
  <si>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</si>
  <si>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</si>
  <si>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</si>
  <si>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</si>
  <si>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</si>
  <si>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</si>
  <si>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</si>
  <si>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</si>
  <si>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</si>
  <si>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</si>
  <si>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</si>
  <si>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</si>
  <si>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</si>
  <si>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</si>
  <si>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</si>
  <si>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</si>
  <si>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</si>
  <si>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</si>
  <si>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</si>
  <si>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</si>
  <si>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</si>
  <si>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</si>
  <si>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</si>
  <si>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</si>
  <si>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</si>
  <si>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</si>
  <si>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</si>
  <si>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</si>
  <si>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</si>
  <si>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</si>
  <si>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</si>
  <si>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</si>
  <si>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</si>
  <si>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</si>
  <si>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</si>
  <si>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</si>
  <si>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</si>
  <si>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</si>
  <si>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</si>
  <si>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</si>
  <si>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</si>
  <si>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</si>
  <si>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</si>
  <si>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</si>
  <si>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</si>
  <si>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</si>
  <si>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</si>
  <si>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</si>
  <si>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</si>
  <si>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</si>
  <si>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</si>
  <si>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</si>
  <si>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</si>
  <si>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</si>
  <si>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</si>
  <si>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</si>
  <si>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</si>
  <si>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</si>
  <si>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</si>
  <si>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</si>
  <si>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</si>
  <si>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</si>
  <si>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</si>
  <si>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</si>
  <si>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</si>
  <si>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</si>
  <si>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</si>
  <si>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</si>
  <si>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</si>
  <si>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</si>
  <si>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</si>
  <si>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</si>
  <si>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</si>
  <si>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</si>
  <si>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</si>
  <si>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</si>
  <si>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</si>
  <si>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</si>
  <si>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</si>
  <si>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</si>
  <si>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</si>
  <si>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</si>
  <si>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</si>
  <si>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</si>
  <si>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</si>
  <si>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</si>
  <si>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</si>
  <si>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</si>
  <si>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</si>
  <si>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</si>
  <si>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</si>
  <si>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</si>
  <si>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</si>
  <si>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</si>
  <si>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</si>
  <si>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</si>
  <si>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</si>
  <si>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</si>
  <si>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</si>
  <si>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</si>
  <si>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</si>
  <si>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</si>
  <si>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</si>
  <si>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</si>
  <si>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</si>
  <si>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</si>
  <si>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</si>
  <si>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</si>
  <si>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</si>
  <si>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</si>
  <si>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</si>
  <si>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</si>
  <si>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</si>
  <si>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</si>
  <si>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</si>
  <si>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</si>
  <si>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</si>
  <si>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</si>
  <si>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</si>
  <si>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</si>
  <si>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</si>
  <si>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</si>
  <si>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</si>
  <si>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</si>
  <si>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</si>
  <si>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</si>
  <si>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</si>
  <si>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</si>
  <si>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</si>
  <si>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</si>
  <si>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</si>
  <si>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</si>
  <si>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</si>
  <si>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</si>
  <si>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</si>
  <si>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</si>
  <si>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</si>
  <si>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</si>
  <si>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</si>
  <si>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</si>
  <si>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</si>
  <si>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</si>
  <si>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</si>
  <si>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</si>
  <si>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</si>
  <si>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</si>
  <si>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</si>
  <si>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</si>
  <si>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</si>
  <si>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</si>
  <si>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</si>
  <si>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</si>
  <si>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</si>
  <si>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</si>
  <si>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</si>
  <si>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</si>
  <si>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</si>
  <si>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</si>
  <si>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</si>
  <si>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</si>
  <si>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</si>
  <si>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</si>
  <si>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</si>
  <si>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</si>
  <si>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</si>
  <si>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</si>
  <si>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</si>
  <si>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</si>
  <si>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</si>
  <si>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</si>
  <si>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</si>
  <si>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</si>
  <si>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</si>
  <si>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</si>
  <si>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</si>
  <si>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</si>
  <si>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</si>
  <si>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</si>
  <si>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</si>
  <si>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</si>
  <si>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</si>
  <si>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</si>
  <si>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</si>
  <si>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</si>
  <si>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</si>
  <si>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</si>
  <si>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</si>
  <si>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</si>
  <si>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</si>
  <si>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</si>
  <si>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</si>
  <si>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</si>
  <si>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</si>
  <si>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</si>
  <si>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</si>
  <si>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</si>
  <si>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</si>
  <si>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</si>
  <si>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</si>
  <si>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</si>
  <si>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</si>
  <si>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</si>
  <si>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</si>
  <si>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</si>
  <si>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</si>
  <si>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</si>
  <si>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</si>
  <si>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</si>
  <si>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</si>
  <si>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</si>
  <si>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</si>
  <si>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</si>
  <si>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</si>
  <si>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</si>
  <si>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</si>
  <si>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</si>
  <si>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</si>
  <si>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</si>
  <si>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</si>
  <si>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</si>
  <si>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</si>
  <si>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</si>
  <si>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</si>
  <si>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</si>
  <si>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</si>
  <si>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</si>
  <si>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</si>
  <si>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</si>
  <si>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</si>
  <si>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</si>
  <si>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</si>
  <si>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</si>
  <si>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</si>
  <si>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</si>
  <si>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</si>
  <si>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</si>
  <si>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</si>
  <si>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</si>
  <si>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</si>
  <si>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</si>
  <si>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</si>
  <si>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</si>
  <si>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</si>
  <si>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</si>
  <si>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</si>
  <si>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</si>
  <si>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</si>
  <si>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</si>
  <si>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</si>
  <si>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</si>
  <si>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</si>
  <si>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</si>
  <si>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</si>
  <si>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</si>
  <si>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</si>
  <si>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</si>
  <si>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</si>
  <si>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</si>
  <si>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</si>
  <si>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</si>
  <si>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</si>
  <si>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</si>
  <si>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</si>
  <si>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</si>
  <si>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</si>
  <si>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</si>
  <si>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</si>
  <si>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</si>
  <si>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</si>
  <si>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</si>
  <si>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</si>
  <si>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</si>
  <si>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</si>
  <si>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</si>
  <si>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</si>
  <si>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</si>
  <si>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</si>
  <si>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</si>
  <si>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</si>
  <si>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</si>
  <si>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</si>
  <si>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</si>
  <si>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</si>
  <si>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</si>
  <si>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</si>
  <si>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</si>
  <si>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</si>
  <si>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</si>
  <si>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</si>
  <si>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</si>
  <si>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</si>
  <si>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</si>
  <si>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</si>
  <si>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</si>
  <si>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</si>
  <si>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</si>
  <si>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</si>
  <si>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</si>
  <si>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</si>
  <si>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</si>
  <si>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</si>
  <si>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</si>
  <si>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</si>
  <si>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</si>
  <si>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</si>
  <si>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</si>
  <si>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</si>
  <si>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</si>
  <si>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</si>
  <si>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</si>
  <si>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</si>
  <si>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</si>
  <si>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</si>
  <si>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</si>
  <si>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</si>
  <si>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</si>
  <si>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</si>
  <si>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</si>
  <si>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</si>
  <si>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</si>
  <si>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</si>
  <si>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</si>
  <si>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</si>
  <si>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</si>
  <si>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</si>
  <si>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</si>
  <si>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</si>
  <si>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</si>
  <si>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</si>
  <si>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</si>
  <si>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</si>
  <si>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</si>
  <si>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</si>
  <si>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</si>
  <si>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</si>
  <si>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</si>
  <si>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</si>
  <si>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</si>
  <si>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</si>
  <si>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</si>
  <si>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</si>
  <si>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</si>
  <si>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</si>
  <si>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</si>
  <si>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</si>
  <si>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</si>
  <si>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</si>
  <si>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</si>
  <si>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</si>
  <si>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</si>
  <si>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</si>
  <si>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</si>
  <si>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</si>
  <si>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</si>
  <si>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</si>
  <si>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</si>
  <si>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</si>
  <si>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</si>
  <si>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</si>
  <si>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</si>
  <si>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</si>
  <si>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</si>
  <si>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</si>
  <si>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</si>
  <si>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</si>
  <si>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</si>
  <si>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</si>
  <si>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</si>
  <si>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</si>
  <si>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</si>
  <si>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</si>
  <si>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</si>
  <si>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</si>
  <si>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</si>
  <si>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</si>
  <si>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</si>
  <si>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</si>
  <si>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</si>
  <si>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</si>
  <si>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</si>
  <si>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</si>
  <si>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</si>
  <si>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</si>
  <si>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</si>
  <si>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</si>
  <si>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</si>
  <si>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</si>
  <si>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</si>
  <si>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</si>
  <si>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</si>
  <si>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</si>
  <si>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</si>
  <si>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</si>
  <si>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</si>
  <si>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</si>
  <si>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</si>
  <si>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</si>
  <si>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</si>
  <si>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</si>
  <si>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</si>
  <si>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</si>
  <si>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</si>
  <si>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</si>
  <si>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</si>
  <si>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</si>
  <si>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</si>
  <si>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</si>
  <si>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</si>
  <si>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</si>
  <si>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</si>
  <si>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</si>
  <si>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</si>
  <si>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</si>
  <si>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</si>
  <si>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</si>
  <si>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</si>
  <si>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</si>
  <si>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</si>
  <si>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</si>
  <si>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</si>
  <si>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</si>
  <si>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</si>
  <si>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</si>
  <si>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</si>
  <si>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</si>
  <si>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</si>
  <si>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</si>
  <si>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</si>
  <si>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</si>
  <si>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</si>
  <si>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</si>
  <si>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</si>
  <si>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</si>
  <si>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</si>
  <si>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</si>
  <si>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</si>
  <si>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</si>
  <si>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</si>
  <si>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</si>
  <si>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</si>
  <si>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</si>
  <si>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</si>
  <si>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</si>
  <si>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</si>
  <si>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</si>
  <si>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</si>
  <si>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</si>
  <si>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</si>
  <si>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</si>
  <si>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</si>
  <si>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</si>
  <si>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</si>
  <si>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</si>
  <si>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</si>
  <si>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</si>
  <si>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</si>
  <si>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</si>
  <si>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</si>
  <si>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</si>
  <si>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</si>
  <si>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</si>
  <si>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</si>
  <si>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</si>
  <si>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</si>
  <si>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</si>
  <si>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</si>
  <si>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</si>
  <si>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</si>
  <si>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</si>
  <si>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</si>
  <si>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</si>
  <si>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</si>
  <si>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</si>
  <si>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</si>
  <si>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</si>
  <si>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</si>
  <si>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</si>
  <si>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</si>
  <si>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</si>
  <si>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</si>
  <si>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</si>
  <si>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</si>
  <si>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</si>
  <si>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</si>
  <si>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</si>
  <si>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</si>
  <si>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</si>
  <si>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</si>
  <si>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</si>
  <si>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</si>
  <si>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</si>
  <si>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</si>
  <si>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</si>
  <si>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</si>
  <si>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</si>
  <si>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</si>
  <si>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</si>
  <si>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</si>
  <si>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</si>
  <si>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</si>
  <si>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</si>
  <si>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</si>
  <si>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</si>
  <si>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</si>
  <si>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</si>
  <si>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</si>
  <si>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</si>
  <si>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</si>
  <si>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</si>
  <si>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</si>
  <si>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</si>
  <si>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</si>
  <si>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</si>
  <si>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</si>
  <si>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</si>
  <si>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</si>
  <si>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</si>
  <si>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</si>
  <si>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</si>
  <si>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</si>
  <si>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</si>
  <si>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</si>
  <si>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</si>
  <si>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</si>
  <si>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</si>
  <si>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</si>
  <si>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</si>
  <si>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</si>
  <si>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</si>
  <si>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</si>
  <si>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</si>
  <si>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</si>
  <si>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</si>
  <si>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</si>
  <si>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</si>
  <si>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</si>
  <si>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</si>
  <si>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</si>
  <si>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</si>
  <si>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</si>
  <si>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</si>
  <si>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</si>
  <si>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</si>
  <si>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</si>
  <si>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</si>
  <si>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</si>
  <si>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</si>
  <si>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</si>
  <si>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</si>
  <si>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</si>
  <si>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</si>
  <si>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</si>
  <si>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</si>
  <si>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</si>
  <si>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</si>
  <si>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</si>
  <si>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</si>
  <si>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</si>
  <si>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</si>
  <si>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</si>
  <si>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</si>
  <si>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</si>
  <si>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</si>
  <si>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</si>
  <si>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</si>
  <si>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</si>
  <si>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</si>
  <si>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</si>
  <si>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</si>
  <si>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</si>
  <si>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</si>
  <si>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</si>
  <si>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</si>
  <si>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</si>
  <si>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</si>
  <si>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</si>
  <si>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</si>
  <si>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</si>
  <si>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</si>
  <si>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</si>
  <si>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</si>
  <si>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</si>
  <si>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</si>
  <si>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</si>
  <si>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</si>
  <si>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</si>
  <si>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</si>
  <si>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</si>
  <si>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</si>
  <si>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</si>
  <si>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</si>
  <si>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</si>
  <si>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</si>
  <si>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</si>
  <si>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</si>
  <si>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</si>
  <si>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</si>
  <si>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</si>
  <si>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</si>
  <si>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</si>
  <si>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</si>
  <si>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</si>
  <si>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</si>
  <si>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</si>
  <si>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</si>
  <si>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</si>
  <si>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</si>
  <si>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</si>
  <si>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</si>
  <si>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</si>
  <si>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</si>
  <si>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</si>
  <si>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</si>
  <si>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</si>
  <si>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</si>
  <si>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</si>
  <si>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</si>
  <si>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</si>
  <si>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</si>
  <si>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</si>
  <si>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</si>
  <si>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</si>
  <si>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</si>
  <si>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</si>
  <si>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</si>
  <si>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</si>
  <si>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</si>
  <si>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</si>
  <si>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</si>
  <si>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</si>
  <si>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</si>
  <si>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</si>
  <si>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</si>
  <si>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</si>
  <si>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</si>
  <si>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</si>
  <si>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</si>
  <si>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</si>
  <si>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</si>
  <si>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</si>
  <si>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</si>
  <si>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</si>
  <si>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</si>
  <si>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</si>
  <si>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</si>
  <si>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</si>
  <si>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</si>
  <si>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</si>
  <si>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</si>
  <si>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</si>
  <si>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</si>
  <si>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</si>
  <si>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</si>
  <si>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</si>
  <si>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</si>
  <si>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</si>
  <si>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</si>
  <si>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</si>
  <si>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</si>
  <si>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</si>
  <si>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</si>
  <si>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</si>
  <si>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</si>
  <si>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</si>
  <si>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</si>
  <si>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</si>
  <si>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</si>
  <si>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</si>
  <si>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</si>
  <si>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</si>
  <si>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</si>
  <si>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</si>
  <si>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</si>
  <si>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</si>
  <si>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</si>
  <si>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</si>
  <si>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</si>
  <si>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</si>
  <si>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</si>
  <si>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</si>
  <si>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</si>
  <si>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</si>
  <si>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</si>
  <si>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</si>
  <si>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</si>
  <si>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</si>
  <si>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</si>
  <si>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</si>
  <si>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</si>
  <si>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</si>
  <si>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</si>
  <si>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</si>
  <si>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</si>
  <si>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</si>
  <si>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</si>
  <si>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</si>
  <si>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</si>
  <si>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</si>
  <si>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</si>
  <si>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</si>
  <si>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</si>
  <si>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</si>
  <si>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</si>
  <si>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</si>
  <si>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</si>
  <si>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</si>
  <si>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</si>
  <si>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</si>
  <si>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</si>
  <si>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</si>
  <si>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</si>
  <si>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</si>
  <si>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</si>
  <si>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</si>
  <si>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</si>
  <si>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</si>
  <si>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</si>
  <si>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</si>
  <si>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</si>
  <si>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</si>
  <si>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</si>
  <si>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</si>
  <si>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</si>
  <si>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</si>
  <si>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</si>
  <si>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</si>
  <si>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</si>
  <si>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</si>
  <si>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</si>
  <si>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</si>
  <si>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</si>
  <si>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</si>
  <si>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</si>
  <si>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</si>
  <si>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</si>
  <si>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</si>
  <si>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</si>
  <si>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</si>
  <si>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</si>
  <si>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</si>
  <si>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</si>
  <si>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</si>
  <si>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</si>
  <si>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</si>
  <si>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</si>
  <si>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</si>
  <si>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</si>
  <si>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</si>
  <si>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</si>
  <si>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</si>
  <si>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</si>
  <si>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</si>
  <si>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</si>
  <si>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</si>
  <si>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</si>
  <si>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</si>
  <si>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</si>
  <si>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</si>
  <si>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</si>
  <si>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</si>
  <si>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</si>
  <si>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</si>
  <si>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</si>
  <si>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</si>
  <si>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</si>
  <si>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</si>
  <si>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</si>
  <si>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</si>
  <si>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</si>
  <si>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</si>
  <si>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</si>
  <si>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</si>
  <si>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</si>
  <si>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</si>
  <si>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</si>
  <si>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</si>
  <si>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</si>
  <si>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</si>
  <si>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</si>
  <si>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</si>
  <si>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</si>
  <si>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</si>
  <si>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</si>
  <si>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</si>
  <si>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</si>
  <si>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</si>
  <si>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</si>
  <si>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</si>
  <si>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</si>
  <si>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</si>
  <si>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</si>
  <si>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</si>
  <si>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</si>
  <si>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</si>
  <si>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</si>
  <si>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</si>
  <si>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</si>
  <si>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</si>
  <si>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</si>
  <si>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</si>
  <si>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</si>
  <si>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</si>
  <si>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</si>
  <si>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</si>
  <si>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</si>
  <si>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</si>
  <si>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</si>
  <si>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</si>
  <si>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</si>
  <si>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</si>
  <si>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</si>
  <si>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</si>
  <si>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</si>
  <si>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</si>
  <si>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</si>
  <si>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</si>
  <si>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</si>
  <si>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</si>
  <si>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</si>
  <si>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</si>
  <si>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</si>
  <si>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</si>
  <si>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</si>
  <si>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</si>
  <si>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</si>
  <si>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</si>
  <si>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</si>
  <si>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</si>
  <si>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</si>
  <si>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</si>
  <si>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</si>
  <si>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</si>
  <si>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</si>
  <si>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</si>
  <si>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</si>
  <si>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</si>
  <si>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</si>
  <si>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</si>
  <si>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</si>
  <si>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</si>
  <si>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</si>
  <si>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</si>
  <si>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</si>
  <si>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</si>
  <si>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</si>
  <si>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</si>
  <si>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</si>
  <si>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</si>
  <si>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</si>
  <si>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</si>
  <si>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</si>
  <si>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</si>
  <si>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</si>
  <si>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</si>
  <si>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</si>
  <si>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</si>
  <si>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</si>
  <si>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</si>
  <si>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</si>
  <si>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</si>
  <si>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</si>
  <si>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</si>
  <si>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</si>
  <si>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</si>
  <si>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</si>
  <si>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</si>
  <si>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</si>
  <si>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</si>
  <si>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</si>
  <si>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</si>
  <si>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</si>
  <si>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</si>
  <si>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</si>
  <si>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</si>
  <si>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</si>
  <si>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</si>
  <si>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</si>
  <si>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</si>
  <si>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</si>
  <si>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</si>
  <si>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</si>
  <si>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</si>
  <si>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</si>
  <si>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</si>
  <si>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</si>
  <si>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</si>
  <si>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</si>
  <si>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</si>
  <si>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</si>
  <si>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</si>
  <si>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</si>
  <si>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</si>
  <si>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</si>
  <si>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</si>
  <si>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</si>
  <si>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</si>
  <si>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</si>
  <si>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</si>
  <si>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</si>
  <si>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</si>
  <si>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</si>
  <si>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</si>
  <si>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</si>
  <si>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</si>
  <si>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</si>
  <si>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</si>
  <si>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</si>
  <si>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</si>
  <si>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</si>
  <si>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</si>
  <si>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</si>
  <si>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</si>
  <si>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</si>
  <si>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</si>
  <si>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</si>
  <si>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</si>
  <si>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</si>
  <si>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</si>
  <si>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</si>
  <si>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</si>
  <si>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</si>
  <si>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</si>
  <si>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</si>
  <si>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</si>
  <si>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</si>
  <si>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</si>
  <si>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</si>
  <si>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</si>
  <si>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</si>
  <si>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</si>
  <si>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</si>
  <si>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</si>
  <si>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</si>
  <si>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</si>
  <si>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</si>
  <si>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</si>
  <si>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</si>
  <si>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</si>
  <si>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</si>
  <si>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</si>
  <si>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</si>
  <si>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</si>
  <si>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</si>
  <si>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</si>
  <si>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</si>
  <si>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</si>
  <si>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</si>
  <si>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</si>
  <si>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</si>
  <si>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</si>
  <si>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</si>
  <si>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</si>
  <si>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</si>
  <si>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</si>
  <si>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</si>
  <si>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</si>
  <si>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</si>
  <si>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</si>
  <si>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</si>
  <si>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</si>
  <si>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</si>
  <si>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</si>
  <si>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</si>
  <si>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</si>
  <si>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</si>
  <si>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</si>
  <si>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</si>
  <si>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</si>
  <si>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</si>
  <si>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</si>
  <si>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</si>
  <si>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</si>
  <si>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</si>
  <si>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</si>
  <si>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</si>
  <si>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</si>
  <si>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</si>
  <si>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</si>
  <si>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</si>
  <si>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</si>
  <si>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</si>
  <si>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</si>
  <si>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</si>
  <si>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</si>
  <si>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</si>
  <si>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</si>
  <si>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</si>
  <si>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</si>
  <si>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</si>
  <si>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</si>
  <si>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</si>
  <si>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</si>
  <si>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</si>
  <si>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</si>
  <si>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</si>
  <si>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</si>
  <si>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</si>
  <si>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</si>
  <si>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</si>
  <si>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</si>
  <si>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</si>
  <si>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</si>
  <si>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</si>
  <si>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</si>
  <si>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</si>
  <si>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</si>
  <si>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</si>
  <si>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</si>
  <si>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</si>
  <si>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</si>
  <si>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</si>
  <si>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</si>
  <si>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</si>
  <si>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</si>
  <si>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</si>
  <si>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</si>
  <si>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</si>
  <si>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</si>
  <si>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</si>
  <si>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</si>
  <si>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</si>
  <si>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</si>
  <si>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</si>
  <si>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</si>
  <si>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</si>
  <si>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</si>
  <si>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</si>
  <si>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</si>
  <si>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</si>
  <si>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</si>
  <si>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</si>
  <si>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</si>
  <si>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</si>
  <si>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</si>
  <si>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</si>
  <si>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</si>
  <si>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</si>
  <si>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</si>
  <si>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</si>
  <si>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</si>
  <si>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</si>
  <si>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</si>
  <si>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</si>
  <si>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</si>
  <si>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</si>
  <si>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</si>
  <si>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</si>
  <si>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</si>
  <si>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</si>
  <si>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</si>
  <si>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</si>
  <si>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</si>
  <si>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</si>
  <si>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</si>
  <si>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</si>
  <si>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</si>
  <si>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</si>
  <si>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</si>
  <si>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</si>
  <si>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</si>
  <si>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</si>
  <si>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</si>
  <si>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</si>
  <si>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</si>
  <si>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</si>
  <si>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</si>
  <si>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</si>
  <si>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</si>
  <si>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</si>
  <si>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</si>
  <si>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</si>
  <si>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</si>
  <si>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</si>
  <si>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</si>
  <si>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</si>
  <si>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</si>
  <si>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</si>
  <si>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</si>
  <si>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</si>
  <si>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</si>
  <si>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</si>
  <si>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</si>
  <si>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</si>
  <si>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</si>
  <si>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</si>
  <si>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</si>
  <si>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</si>
  <si>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</si>
  <si>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</si>
  <si>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</si>
  <si>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</si>
  <si>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</si>
  <si>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</si>
  <si>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</si>
  <si>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</si>
  <si>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</si>
  <si>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</si>
  <si>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</si>
  <si>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</si>
  <si>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</si>
  <si>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</si>
  <si>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</si>
  <si>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</si>
  <si>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</si>
  <si>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</si>
  <si>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</si>
  <si>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</si>
  <si>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</si>
  <si>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</si>
  <si>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</si>
  <si>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</si>
  <si>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</si>
  <si>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</si>
  <si>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</si>
  <si>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</si>
  <si>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</si>
  <si>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</si>
  <si>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</si>
  <si>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</si>
  <si>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</si>
  <si>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</si>
  <si>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</si>
  <si>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</si>
  <si>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</si>
  <si>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</si>
  <si>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</si>
  <si>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</si>
  <si>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</si>
  <si>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</si>
  <si>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</si>
  <si>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</si>
  <si>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</si>
  <si>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</si>
  <si>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</si>
  <si>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</si>
  <si>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</si>
  <si>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</si>
  <si>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</si>
  <si>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</si>
  <si>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</si>
  <si>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</si>
  <si>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</si>
  <si>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</si>
  <si>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</si>
  <si>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</si>
  <si>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</si>
  <si>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</si>
  <si>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</si>
  <si>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</si>
  <si>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</si>
  <si>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</si>
  <si>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</si>
  <si>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</si>
  <si>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</si>
  <si>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</si>
  <si>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</si>
  <si>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</si>
  <si>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</si>
  <si>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</si>
  <si>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</si>
  <si>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</si>
  <si>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</si>
  <si>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</si>
  <si>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</si>
  <si>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</si>
  <si>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</si>
  <si>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</si>
  <si>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</si>
  <si>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</si>
  <si>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</si>
  <si>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</si>
  <si>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</si>
  <si>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</si>
  <si>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</si>
  <si>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</si>
  <si>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</si>
  <si>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</si>
  <si>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</si>
  <si>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</si>
  <si>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</si>
  <si>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</si>
  <si>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</si>
  <si>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</si>
  <si>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</si>
  <si>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</si>
  <si>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</si>
  <si>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</si>
  <si>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</si>
  <si>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</si>
  <si>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</si>
  <si>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</si>
  <si>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</si>
  <si>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</si>
  <si>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</si>
  <si>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</si>
  <si>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</si>
  <si>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</si>
  <si>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</si>
  <si>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</si>
  <si>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</si>
  <si>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</si>
  <si>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</si>
  <si>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</si>
  <si>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</si>
  <si>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</si>
  <si>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</si>
  <si>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</si>
  <si>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</si>
  <si>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</si>
  <si>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</si>
  <si>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</si>
  <si>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</si>
  <si>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</si>
  <si>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</si>
  <si>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</si>
  <si>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</si>
  <si>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</si>
  <si>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</si>
  <si>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</si>
  <si>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</si>
  <si>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</si>
  <si>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</si>
  <si>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</si>
  <si>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</si>
  <si>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</si>
  <si>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</si>
  <si>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</si>
  <si>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</si>
  <si>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</si>
  <si>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</si>
  <si>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</si>
  <si>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</si>
  <si>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</si>
  <si>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</si>
  <si>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</si>
  <si>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</si>
  <si>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</si>
  <si>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</si>
  <si>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</si>
  <si>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</si>
  <si>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</si>
  <si>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</si>
  <si>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</si>
  <si>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</si>
  <si>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</si>
  <si>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</si>
  <si>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</si>
  <si>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</si>
  <si>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</si>
  <si>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</si>
  <si>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</si>
  <si>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</si>
  <si>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</si>
  <si>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</si>
  <si>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</si>
  <si>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</si>
  <si>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</si>
  <si>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</si>
  <si>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</si>
  <si>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</si>
  <si>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</si>
  <si>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</si>
  <si>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</si>
  <si>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</si>
  <si>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</si>
  <si>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</si>
  <si>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</si>
  <si>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</si>
  <si>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</si>
  <si>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</si>
  <si>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</si>
  <si>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</si>
  <si>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</si>
  <si>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</si>
  <si>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</si>
  <si>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</si>
  <si>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</si>
  <si>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</si>
  <si>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</si>
  <si>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</si>
  <si>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</si>
  <si>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</si>
  <si>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</si>
  <si>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</si>
  <si>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</si>
  <si>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</si>
  <si>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</si>
  <si>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</si>
  <si>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</si>
  <si>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</si>
  <si>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</si>
  <si>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</si>
  <si>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</si>
  <si>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</si>
  <si>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</si>
  <si>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</si>
  <si>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</si>
  <si>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</si>
  <si>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</si>
  <si>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</si>
  <si>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</si>
  <si>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</si>
  <si>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</si>
  <si>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</si>
  <si>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</si>
  <si>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</si>
  <si>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</si>
  <si>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</si>
  <si>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</si>
  <si>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</si>
  <si>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</si>
  <si>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</si>
  <si>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</si>
  <si>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</si>
  <si>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</si>
  <si>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</si>
  <si>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</si>
  <si>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</si>
  <si>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</si>
  <si>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</si>
  <si>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</si>
  <si>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</si>
  <si>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</si>
  <si>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</si>
  <si>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</si>
  <si>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</si>
  <si>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</si>
  <si>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</si>
  <si>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</si>
  <si>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</si>
  <si>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</si>
  <si>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</si>
  <si>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</si>
  <si>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</si>
  <si>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</si>
  <si>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</si>
  <si>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</si>
  <si>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</si>
  <si>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</si>
  <si>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</si>
  <si>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</si>
  <si>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</si>
  <si>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</si>
  <si>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</si>
  <si>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</si>
  <si>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</si>
  <si>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</si>
  <si>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</si>
  <si>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</si>
  <si>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</si>
  <si>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</si>
  <si>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</si>
  <si>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</si>
  <si>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</si>
  <si>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</si>
  <si>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</si>
  <si>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</si>
  <si>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</si>
  <si>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</si>
  <si>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</si>
  <si>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</si>
  <si>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</si>
  <si>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</si>
  <si>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</si>
  <si>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</si>
  <si>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</si>
  <si>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</si>
  <si>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</si>
  <si>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</si>
  <si>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</si>
  <si>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</si>
  <si>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</si>
  <si>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</si>
  <si>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</si>
  <si>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</si>
  <si>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</si>
  <si>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</si>
  <si>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</si>
  <si>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</si>
  <si>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</si>
  <si>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</si>
  <si>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</si>
  <si>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</si>
  <si>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</si>
  <si>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</si>
  <si>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</si>
  <si>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</si>
  <si>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</si>
  <si>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</si>
  <si>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</si>
  <si>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</si>
  <si>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</si>
  <si>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</si>
  <si>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</si>
  <si>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</si>
  <si>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</si>
  <si>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</si>
  <si>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</si>
  <si>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</si>
  <si>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</si>
  <si>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</si>
  <si>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</si>
  <si>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</si>
  <si>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</si>
  <si>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</si>
  <si>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</si>
  <si>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</si>
  <si>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</si>
  <si>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</si>
  <si>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</si>
  <si>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</si>
  <si>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</si>
  <si>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</si>
  <si>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</si>
  <si>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</si>
  <si>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</si>
  <si>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</si>
  <si>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</si>
  <si>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</si>
  <si>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</si>
  <si>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</si>
  <si>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</si>
  <si>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</si>
  <si>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</si>
  <si>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</si>
  <si>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</si>
  <si>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</si>
  <si>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</si>
  <si>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</si>
  <si>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</si>
  <si>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</si>
  <si>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</si>
  <si>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</si>
  <si>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</si>
  <si>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</si>
  <si>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</si>
  <si>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</si>
  <si>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</si>
  <si>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</si>
  <si>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</si>
  <si>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</si>
  <si>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</si>
  <si>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</si>
  <si>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</si>
  <si>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</si>
  <si>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</si>
  <si>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</si>
  <si>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</si>
  <si>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</si>
  <si>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</si>
  <si>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</si>
  <si>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</si>
  <si>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</si>
  <si>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</si>
  <si>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</si>
  <si>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</si>
  <si>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</si>
  <si>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</si>
  <si>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</si>
  <si>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</si>
  <si>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</si>
  <si>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</si>
  <si>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</si>
  <si>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</si>
  <si>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</si>
  <si>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</si>
  <si>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</si>
  <si>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</si>
  <si>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</si>
  <si>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</si>
  <si>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</si>
  <si>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</si>
  <si>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</si>
  <si>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</si>
  <si>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</si>
  <si>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</si>
  <si>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</si>
  <si>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</si>
  <si>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</si>
  <si>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</si>
  <si>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</si>
  <si>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</si>
  <si>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</si>
  <si>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</si>
  <si>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</si>
  <si>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</si>
  <si>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</si>
  <si>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</si>
  <si>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</si>
  <si>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</si>
  <si>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</si>
  <si>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</si>
  <si>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</si>
  <si>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</si>
  <si>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</si>
  <si>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</si>
  <si>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</si>
  <si>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</si>
  <si>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</si>
  <si>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</si>
  <si>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</si>
  <si>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</si>
  <si>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</si>
  <si>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</si>
  <si>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</si>
  <si>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</si>
  <si>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</si>
  <si>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</si>
  <si>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</si>
  <si>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</si>
  <si>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</si>
  <si>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</si>
  <si>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</si>
  <si>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</si>
  <si>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</si>
  <si>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</si>
  <si>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</si>
  <si>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</si>
  <si>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</si>
  <si>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</si>
  <si>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</si>
  <si>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</si>
  <si>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</si>
  <si>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</si>
  <si>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</si>
  <si>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</si>
  <si>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</si>
  <si>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</si>
  <si>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</si>
  <si>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</si>
  <si>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</si>
  <si>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</si>
  <si>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</si>
  <si>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</si>
  <si>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</si>
  <si>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</si>
  <si>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</si>
  <si>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</si>
  <si>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</si>
  <si>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</si>
  <si>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</si>
  <si>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</si>
  <si>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</si>
  <si>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</si>
  <si>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</si>
  <si>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</si>
  <si>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</si>
  <si>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</si>
  <si>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</si>
  <si>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</si>
  <si>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</si>
  <si>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</si>
  <si>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</si>
  <si>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</si>
  <si>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</si>
  <si>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</si>
  <si>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</si>
  <si>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</si>
  <si>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</si>
  <si>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</si>
  <si>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</si>
  <si>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</si>
  <si>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</si>
  <si>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</si>
  <si>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</si>
  <si>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</si>
  <si>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</si>
  <si>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</si>
  <si>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</si>
  <si>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</si>
  <si>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</si>
  <si>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</si>
  <si>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</si>
  <si>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</si>
  <si>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</si>
  <si>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</si>
  <si>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</si>
  <si>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</si>
  <si>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</si>
  <si>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</si>
  <si>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</si>
  <si>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</si>
  <si>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</si>
  <si>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</si>
  <si>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</si>
  <si>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</si>
  <si>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</si>
  <si>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</si>
  <si>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</si>
  <si>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</si>
  <si>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</si>
  <si>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</si>
  <si>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</si>
  <si>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</si>
  <si>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</si>
  <si>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</si>
  <si>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</si>
  <si>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</si>
  <si>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</si>
  <si>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</si>
  <si>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</si>
  <si>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</si>
  <si>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</si>
  <si>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</si>
  <si>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</si>
  <si>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</si>
  <si>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</si>
  <si>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</si>
  <si>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</si>
  <si>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</si>
  <si>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</si>
  <si>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</si>
  <si>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</si>
  <si>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</si>
  <si>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</si>
  <si>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</si>
  <si>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</si>
  <si>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</si>
  <si>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</si>
  <si>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</si>
  <si>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</si>
  <si>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</si>
  <si>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</si>
  <si>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</si>
  <si>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</si>
  <si>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</si>
  <si>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</si>
  <si>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</si>
  <si>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</si>
  <si>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</si>
  <si>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</si>
  <si>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</si>
  <si>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</si>
  <si>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</si>
  <si>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</si>
  <si>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</si>
  <si>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</si>
  <si>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</si>
  <si>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</si>
  <si>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</si>
  <si>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</si>
  <si>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</si>
  <si>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</si>
  <si>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</si>
  <si>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</si>
  <si>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</si>
  <si>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</si>
  <si>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</si>
  <si>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</si>
  <si>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</si>
  <si>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</si>
  <si>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</si>
  <si>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</si>
  <si>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</si>
  <si>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</si>
  <si>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</si>
  <si>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</si>
  <si>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</si>
  <si>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</si>
  <si>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</si>
  <si>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</si>
  <si>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</si>
  <si>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</si>
  <si>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</si>
  <si>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</si>
  <si>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</si>
  <si>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</si>
  <si>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</si>
  <si>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</si>
  <si>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</si>
  <si>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</si>
  <si>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</si>
  <si>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</si>
  <si>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</si>
  <si>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</si>
  <si>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</si>
  <si>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</si>
  <si>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</si>
  <si>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</si>
  <si>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</si>
  <si>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</si>
  <si>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</si>
  <si>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</si>
  <si>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</si>
  <si>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</si>
  <si>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</si>
  <si>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</si>
  <si>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</si>
  <si>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</si>
  <si>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</si>
  <si>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</si>
  <si>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</si>
  <si>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</si>
  <si>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</si>
  <si>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</si>
  <si>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</si>
  <si>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</si>
  <si>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</si>
  <si>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</si>
  <si>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</si>
  <si>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</si>
  <si>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</si>
  <si>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</si>
  <si>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</si>
  <si>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</si>
  <si>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</si>
  <si>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</si>
  <si>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</si>
  <si>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</si>
  <si>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</si>
  <si>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</si>
  <si>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</si>
  <si>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</si>
  <si>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</si>
  <si>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</si>
  <si>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</si>
  <si>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</si>
  <si>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</si>
  <si>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</si>
  <si>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</si>
  <si>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</si>
  <si>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</si>
  <si>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</si>
  <si>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</si>
  <si>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</si>
  <si>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</si>
  <si>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</si>
  <si>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</si>
  <si>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</si>
  <si>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</si>
  <si>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</si>
  <si>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</si>
  <si>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</si>
  <si>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</si>
  <si>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</si>
  <si>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</si>
  <si>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</si>
  <si>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</si>
  <si>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</si>
  <si>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</si>
  <si>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</si>
  <si>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</si>
  <si>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</si>
  <si>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</si>
  <si>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</si>
  <si>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</si>
  <si>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</si>
  <si>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</si>
  <si>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</si>
  <si>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</si>
  <si>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</si>
  <si>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</si>
  <si>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</si>
  <si>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</si>
  <si>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</si>
  <si>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</si>
  <si>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</si>
  <si>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</si>
  <si>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</si>
  <si>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</si>
  <si>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</si>
  <si>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</si>
  <si>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</si>
  <si>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</si>
  <si>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</si>
  <si>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</si>
  <si>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</si>
  <si>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</si>
  <si>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</si>
  <si>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</si>
  <si>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</si>
  <si>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</si>
  <si>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</si>
  <si>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</si>
  <si>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</si>
  <si>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</si>
  <si>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</si>
  <si>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</si>
  <si>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</si>
  <si>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</si>
  <si>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</si>
  <si>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</si>
  <si>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</si>
  <si>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</si>
  <si>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</si>
  <si>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</si>
  <si>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</si>
  <si>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</si>
  <si>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</si>
  <si>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</si>
  <si>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</si>
  <si>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</si>
  <si>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</si>
  <si>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</si>
  <si>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</si>
  <si>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</si>
  <si>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</si>
  <si>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</si>
  <si>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</si>
  <si>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</si>
  <si>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</si>
  <si>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</si>
  <si>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</si>
  <si>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</si>
  <si>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</si>
  <si>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</si>
  <si>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</si>
  <si>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</si>
  <si>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</si>
  <si>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</si>
  <si>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</si>
  <si>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</si>
  <si>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</si>
  <si>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</si>
  <si>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</si>
  <si>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</si>
  <si>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</si>
  <si>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</si>
  <si>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</si>
  <si>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</si>
  <si>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</si>
  <si>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</si>
  <si>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</si>
  <si>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</si>
  <si>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</si>
  <si>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</si>
  <si>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</si>
  <si>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</si>
  <si>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</si>
  <si>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</si>
  <si>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</si>
  <si>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</si>
  <si>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</si>
  <si>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</si>
  <si>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</si>
  <si>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</si>
  <si>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</si>
  <si>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</si>
  <si>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</si>
  <si>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</si>
  <si>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</si>
  <si>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</si>
  <si>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</si>
  <si>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</si>
  <si>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</si>
  <si>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</si>
  <si>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</si>
  <si>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</si>
  <si>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</si>
  <si>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</si>
  <si>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</si>
  <si>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</si>
  <si>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</si>
  <si>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</si>
  <si>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</si>
  <si>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</si>
  <si>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</si>
  <si>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</si>
  <si>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</si>
  <si>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</si>
  <si>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</si>
  <si>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</si>
  <si>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</si>
  <si>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</si>
  <si>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</si>
  <si>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</si>
  <si>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</si>
  <si>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</si>
  <si>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</si>
  <si>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</si>
  <si>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</si>
  <si>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</si>
  <si>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</si>
  <si>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</si>
  <si>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</si>
  <si>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</si>
  <si>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</si>
  <si>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</si>
  <si>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</si>
  <si>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</si>
  <si>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</si>
  <si>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</si>
  <si>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</si>
  <si>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</si>
  <si>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</si>
  <si>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</si>
  <si>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</si>
  <si>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</si>
  <si>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</si>
  <si>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</si>
  <si>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</si>
  <si>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</si>
  <si>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</si>
  <si>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</si>
  <si>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</si>
  <si>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</si>
  <si>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</si>
  <si>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</si>
  <si>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</si>
  <si>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</si>
  <si>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</si>
  <si>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</si>
  <si>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</si>
  <si>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</si>
  <si>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</si>
  <si>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</si>
  <si>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</si>
  <si>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</si>
  <si>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</si>
  <si>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</si>
  <si>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</si>
  <si>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</si>
  <si>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</si>
  <si>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</si>
  <si>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</si>
  <si>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</si>
  <si>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</si>
  <si>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</si>
  <si>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</si>
  <si>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</si>
  <si>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</si>
  <si>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</si>
  <si>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</si>
  <si>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</si>
  <si>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</si>
  <si>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</si>
  <si>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</si>
  <si>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</si>
  <si>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</si>
  <si>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</si>
  <si>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</si>
  <si>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</si>
  <si>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</si>
  <si>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</si>
  <si>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</si>
  <si>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</si>
  <si>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</si>
  <si>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</si>
  <si>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</si>
  <si>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</si>
  <si>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</si>
  <si>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</si>
  <si>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</si>
  <si>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</si>
  <si>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</si>
  <si>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</si>
  <si>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</si>
  <si>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</si>
  <si>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</si>
  <si>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</si>
  <si>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</si>
  <si>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</si>
  <si>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</si>
  <si>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</si>
  <si>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</si>
  <si>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</si>
  <si>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</si>
  <si>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</si>
  <si>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</si>
  <si>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</si>
  <si>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</si>
  <si>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</si>
  <si>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</si>
  <si>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</si>
  <si>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</si>
  <si>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</si>
  <si>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</si>
  <si>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</si>
  <si>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</si>
  <si>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</si>
  <si>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</si>
  <si>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</si>
  <si>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</si>
  <si>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</si>
  <si>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</si>
  <si>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</si>
  <si>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</si>
  <si>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</si>
  <si>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</si>
  <si>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</si>
  <si>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</si>
  <si>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</si>
  <si>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</si>
  <si>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</si>
  <si>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</si>
  <si>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</si>
  <si>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</si>
  <si>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</si>
  <si>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</si>
  <si>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</si>
  <si>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</si>
  <si>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</si>
  <si>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</si>
  <si>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</si>
  <si>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</si>
  <si>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</si>
  <si>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</si>
  <si>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</si>
  <si>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</si>
  <si>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</si>
  <si>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</si>
  <si>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</si>
  <si>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</si>
  <si>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</si>
  <si>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</si>
  <si>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</si>
  <si>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</si>
  <si>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</si>
  <si>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</si>
  <si>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</si>
  <si>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</si>
  <si>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</si>
  <si>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</si>
  <si>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</si>
  <si>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</si>
  <si>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</si>
  <si>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</si>
  <si>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</si>
  <si>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</si>
  <si>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</si>
  <si>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</si>
  <si>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</si>
  <si>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</si>
  <si>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</si>
  <si>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</si>
  <si>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</si>
  <si>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</si>
  <si>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</si>
  <si>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</si>
  <si>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</si>
  <si>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</si>
  <si>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</si>
  <si>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</si>
  <si>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</si>
  <si>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</si>
  <si>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</si>
  <si>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</si>
  <si>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</si>
  <si>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</si>
  <si>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</si>
  <si>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</si>
  <si>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</si>
  <si>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</si>
  <si>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</si>
  <si>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</si>
  <si>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</si>
  <si>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</si>
  <si>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</si>
  <si>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</si>
  <si>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</si>
  <si>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</si>
  <si>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</si>
  <si>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</si>
  <si>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</si>
  <si>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</si>
  <si>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</si>
  <si>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</si>
  <si>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</si>
  <si>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</si>
  <si>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</si>
  <si>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</si>
  <si>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</si>
  <si>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</si>
  <si>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</si>
  <si>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</si>
  <si>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</si>
  <si>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</si>
  <si>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</si>
  <si>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</si>
  <si>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</si>
  <si>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</si>
  <si>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</si>
  <si>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</si>
  <si>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</si>
  <si>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</si>
  <si>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</si>
  <si>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</si>
  <si>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</si>
  <si>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</si>
  <si>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</si>
  <si>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</si>
  <si>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</si>
  <si>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</si>
  <si>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</si>
  <si>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</si>
  <si>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</si>
  <si>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</si>
  <si>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</si>
  <si>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</si>
  <si>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</si>
  <si>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</si>
  <si>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</si>
  <si>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</si>
  <si>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</si>
  <si>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</si>
  <si>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</si>
  <si>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</si>
  <si>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</si>
  <si>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</si>
  <si>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</si>
  <si>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</si>
  <si>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</si>
  <si>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</si>
  <si>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</si>
  <si>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</si>
  <si>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</si>
  <si>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</si>
  <si>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</si>
  <si>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</si>
  <si>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</si>
  <si>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</si>
  <si>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</si>
  <si>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</si>
  <si>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</si>
  <si>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</si>
  <si>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</si>
  <si>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</si>
  <si>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</si>
  <si>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</si>
  <si>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</si>
  <si>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</si>
  <si>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</si>
  <si>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</si>
  <si>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</si>
  <si>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</si>
  <si>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</si>
  <si>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</si>
  <si>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</si>
  <si>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</si>
  <si>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</si>
  <si>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</si>
  <si>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</si>
  <si>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</si>
  <si>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</si>
  <si>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</si>
  <si>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</si>
  <si>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</si>
  <si>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</si>
  <si>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</si>
  <si>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</si>
  <si>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</si>
  <si>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</si>
  <si>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</si>
  <si>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</si>
  <si>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</si>
  <si>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</si>
  <si>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</si>
  <si>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</si>
  <si>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</si>
  <si>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</si>
  <si>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</si>
  <si>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</si>
  <si>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</si>
  <si>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</si>
  <si>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</si>
  <si>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</si>
  <si>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</si>
  <si>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</si>
  <si>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</si>
  <si>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</si>
  <si>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</si>
  <si>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</si>
  <si>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</si>
  <si>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</si>
  <si>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</si>
  <si>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</si>
  <si>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</si>
  <si>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</si>
  <si>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</si>
  <si>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</si>
  <si>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</si>
  <si>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</si>
  <si>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</si>
  <si>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</si>
  <si>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</si>
  <si>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</si>
  <si>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</si>
  <si>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</si>
  <si>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</si>
  <si>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</si>
  <si>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</si>
  <si>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</si>
  <si>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</si>
  <si>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</si>
  <si>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</si>
  <si>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</si>
  <si>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</si>
  <si>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</si>
  <si>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</si>
  <si>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</si>
  <si>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</si>
  <si>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</si>
  <si>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</si>
  <si>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</si>
  <si>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</si>
  <si>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</si>
  <si>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</si>
  <si>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</si>
  <si>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</si>
  <si>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</si>
  <si>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</si>
  <si>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</si>
  <si>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</si>
  <si>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</si>
  <si>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</si>
  <si>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</si>
  <si>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</si>
  <si>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</si>
  <si>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</si>
  <si>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</si>
  <si>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</si>
  <si>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</si>
  <si>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</si>
  <si>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</si>
  <si>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</si>
  <si>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</si>
  <si>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</si>
  <si>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</si>
  <si>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</si>
  <si>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</si>
  <si>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</si>
  <si>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</si>
  <si>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</si>
  <si>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</si>
  <si>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</si>
  <si>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</si>
  <si>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</si>
  <si>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</si>
  <si>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</si>
  <si>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</si>
  <si>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</si>
  <si>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</si>
  <si>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</si>
  <si>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</si>
  <si>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</si>
  <si>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</si>
  <si>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</si>
  <si>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</si>
  <si>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</si>
  <si>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</si>
  <si>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</si>
  <si>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</si>
  <si>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</si>
  <si>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</si>
  <si>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</si>
  <si>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</si>
  <si>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</si>
  <si>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</si>
  <si>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</si>
  <si>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</si>
  <si>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</si>
  <si>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</si>
  <si>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</si>
  <si>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</si>
  <si>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</si>
  <si>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</si>
  <si>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</si>
  <si>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</si>
  <si>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</si>
  <si>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</si>
  <si>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</si>
  <si>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</si>
  <si>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</si>
  <si>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</si>
  <si>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</si>
  <si>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</si>
  <si>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</si>
  <si>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</si>
  <si>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</si>
  <si>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</si>
  <si>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</si>
  <si>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</si>
  <si>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</si>
  <si>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</si>
  <si>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</si>
  <si>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</si>
  <si>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</si>
  <si>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</si>
  <si>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</si>
  <si>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</si>
  <si>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</si>
  <si>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</si>
  <si>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</si>
  <si>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</si>
  <si>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</si>
  <si>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</si>
  <si>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</si>
  <si>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</si>
  <si>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</si>
  <si>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</si>
  <si>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</si>
  <si>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</si>
  <si>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</si>
  <si>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</si>
  <si>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</si>
  <si>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</si>
  <si>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</si>
  <si>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</si>
  <si>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</si>
  <si>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</si>
  <si>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</si>
  <si>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</si>
  <si>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</si>
  <si>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</si>
  <si>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</si>
  <si>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</si>
  <si>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</si>
  <si>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</si>
  <si>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</si>
  <si>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</si>
  <si>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</si>
  <si>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</si>
  <si>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</si>
  <si>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</si>
  <si>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</si>
  <si>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</si>
  <si>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</si>
  <si>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</si>
  <si>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</si>
  <si>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</si>
  <si>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</si>
  <si>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</si>
  <si>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</si>
  <si>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</si>
  <si>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</si>
  <si>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</si>
  <si>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</si>
  <si>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</si>
  <si>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</si>
  <si>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</si>
  <si>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</si>
  <si>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</si>
  <si>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</si>
  <si>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</si>
  <si>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</si>
  <si>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</si>
  <si>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</si>
  <si>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</si>
  <si>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</si>
  <si>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</si>
  <si>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</si>
  <si>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</si>
  <si>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</si>
  <si>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</si>
  <si>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</si>
  <si>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</si>
  <si>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</si>
  <si>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</si>
  <si>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</si>
  <si>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</si>
  <si>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</si>
  <si>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</si>
  <si>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</si>
  <si>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</si>
  <si>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</si>
  <si>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</si>
  <si>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</si>
  <si>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</si>
  <si>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</si>
  <si>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</si>
  <si>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</si>
  <si>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</si>
  <si>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</si>
  <si>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</si>
  <si>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</si>
  <si>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</si>
  <si>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</si>
  <si>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</si>
  <si>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</si>
  <si>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</si>
  <si>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</si>
  <si>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</si>
  <si>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</si>
  <si>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</si>
  <si>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</si>
  <si>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</si>
  <si>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</si>
  <si>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</si>
  <si>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</si>
  <si>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</si>
  <si>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</si>
  <si>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</si>
  <si>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</si>
  <si>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</si>
  <si>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</si>
  <si>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</si>
  <si>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</si>
  <si>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</si>
  <si>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</si>
  <si>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</si>
  <si>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</si>
  <si>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</si>
  <si>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</si>
  <si>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</si>
  <si>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</si>
  <si>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</si>
  <si>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</si>
  <si>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</si>
  <si>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</si>
  <si>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</si>
  <si>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</si>
  <si>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</si>
  <si>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</si>
  <si>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</si>
  <si>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</si>
  <si>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</si>
  <si>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</si>
  <si>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</si>
  <si>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</si>
  <si>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</si>
  <si>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</si>
  <si>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</si>
  <si>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</si>
  <si>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</si>
  <si>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</si>
  <si>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</si>
  <si>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</si>
  <si>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</si>
  <si>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</si>
  <si>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</si>
  <si>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</si>
  <si>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</si>
  <si>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</si>
  <si>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</si>
  <si>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</si>
  <si>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</si>
  <si>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</si>
  <si>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</si>
  <si>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</si>
  <si>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</si>
  <si>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</si>
  <si>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</si>
  <si>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</si>
  <si>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</si>
  <si>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</si>
  <si>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</si>
  <si>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</si>
  <si>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</si>
  <si>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</si>
  <si>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</si>
  <si>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</si>
  <si>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</si>
  <si>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</si>
  <si>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</si>
  <si>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</si>
  <si>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</si>
  <si>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</si>
  <si>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</si>
  <si>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</si>
  <si>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</si>
  <si>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</si>
  <si>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</si>
  <si>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</si>
  <si>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</si>
  <si>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</si>
  <si>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</si>
  <si>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</si>
  <si>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</si>
  <si>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</si>
  <si>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</si>
  <si>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</si>
  <si>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</si>
  <si>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</si>
  <si>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</si>
  <si>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</si>
  <si>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</si>
  <si>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</si>
  <si>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</si>
  <si>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</si>
  <si>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</si>
  <si>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</si>
  <si>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</si>
  <si>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</si>
  <si>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</si>
  <si>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</si>
  <si>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</si>
  <si>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</si>
  <si>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</si>
  <si>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</si>
  <si>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</si>
  <si>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</si>
  <si>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</si>
  <si>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</si>
  <si>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</si>
  <si>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</si>
  <si>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</si>
  <si>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</si>
  <si>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</si>
  <si>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</si>
  <si>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</si>
  <si>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</si>
  <si>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</si>
  <si>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</si>
  <si>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</si>
  <si>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</si>
  <si>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</si>
  <si>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</si>
  <si>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</si>
  <si>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</si>
  <si>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</si>
  <si>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</si>
  <si>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</si>
  <si>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</si>
  <si>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</si>
  <si>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</si>
  <si>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</si>
  <si>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</si>
  <si>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</si>
  <si>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</si>
  <si>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</si>
  <si>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</si>
  <si>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</si>
  <si>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</si>
  <si>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</si>
  <si>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</si>
  <si>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</si>
  <si>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</si>
  <si>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</si>
  <si>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</si>
  <si>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</si>
  <si>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</si>
  <si>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</si>
  <si>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</si>
  <si>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</si>
  <si>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</si>
  <si>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</si>
  <si>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</si>
  <si>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</si>
  <si>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</si>
  <si>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</si>
  <si>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</si>
  <si>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</si>
  <si>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</si>
  <si>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</si>
  <si>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</si>
  <si>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</si>
  <si>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</si>
  <si>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</si>
  <si>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</si>
  <si>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</si>
  <si>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</si>
  <si>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</si>
  <si>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</si>
  <si>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</si>
  <si>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</si>
  <si>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</si>
  <si>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</si>
  <si>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</si>
  <si>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</si>
  <si>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</si>
  <si>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</si>
  <si>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</si>
  <si>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</si>
  <si>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</si>
  <si>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</si>
  <si>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</si>
  <si>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</si>
  <si>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</si>
  <si>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</si>
  <si>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</si>
  <si>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</si>
  <si>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</si>
  <si>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</si>
  <si>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</si>
  <si>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</si>
  <si>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</si>
  <si>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</si>
  <si>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</si>
  <si>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</si>
  <si>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</si>
  <si>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</si>
  <si>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</si>
  <si>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</si>
  <si>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</si>
  <si>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</si>
  <si>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</si>
  <si>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</si>
  <si>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</si>
  <si>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</si>
  <si>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</si>
  <si>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</si>
  <si>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</si>
  <si>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</si>
  <si>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</si>
  <si>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</si>
  <si>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</si>
  <si>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</si>
  <si>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</si>
  <si>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</si>
  <si>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</si>
  <si>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</si>
  <si>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</si>
  <si>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</si>
  <si>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</si>
  <si>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</si>
  <si>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</si>
  <si>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</si>
  <si>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</si>
  <si>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</si>
  <si>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</si>
  <si>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</si>
  <si>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</si>
  <si>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</si>
  <si>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</si>
  <si>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</si>
  <si>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</si>
  <si>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</si>
  <si>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</si>
  <si>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</si>
  <si>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</si>
  <si>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</si>
  <si>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</si>
  <si>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</si>
  <si>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</si>
  <si>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</si>
  <si>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</si>
  <si>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</si>
  <si>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</si>
  <si>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</si>
  <si>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</si>
  <si>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</si>
  <si>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</si>
  <si>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</si>
  <si>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</si>
  <si>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</si>
  <si>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</si>
  <si>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</si>
  <si>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</si>
  <si>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</si>
  <si>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</si>
  <si>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</si>
  <si>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</si>
  <si>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</si>
  <si>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</si>
  <si>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</si>
  <si>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</si>
  <si>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</si>
  <si>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</si>
  <si>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</si>
  <si>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</si>
  <si>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</si>
  <si>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</si>
  <si>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</si>
  <si>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</si>
  <si>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</si>
  <si>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</si>
  <si>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</si>
  <si>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</si>
  <si>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</si>
  <si>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</si>
  <si>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</si>
  <si>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</si>
  <si>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</si>
  <si>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</si>
  <si>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</si>
  <si>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</si>
  <si>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</si>
  <si>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</si>
  <si>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</si>
  <si>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</si>
  <si>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</si>
  <si>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</si>
  <si>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</si>
  <si>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</si>
  <si>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</si>
  <si>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</si>
  <si>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</si>
  <si>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</si>
  <si>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</si>
  <si>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</si>
  <si>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</si>
  <si>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</si>
  <si>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</si>
  <si>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</si>
  <si>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</si>
  <si>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</si>
  <si>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</si>
  <si>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</si>
  <si>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</si>
  <si>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</si>
  <si>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</si>
  <si>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</si>
  <si>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</si>
  <si>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</si>
  <si>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</si>
  <si>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</si>
  <si>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</si>
  <si>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</si>
  <si>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</si>
  <si>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</si>
  <si>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</si>
  <si>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</si>
  <si>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</si>
  <si>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</si>
  <si>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</si>
  <si>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</si>
  <si>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</si>
  <si>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</si>
  <si>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</si>
  <si>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</si>
  <si>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</si>
  <si>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</si>
  <si>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</si>
  <si>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</si>
  <si>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</si>
  <si>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</si>
  <si>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</si>
  <si>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</si>
  <si>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</si>
  <si>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</si>
  <si>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</si>
  <si>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</si>
  <si>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</si>
  <si>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</si>
  <si>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</si>
  <si>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</si>
  <si>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</si>
  <si>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</si>
  <si>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</si>
  <si>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</si>
  <si>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</si>
  <si>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</si>
  <si>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</si>
  <si>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</si>
  <si>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</si>
  <si>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</si>
  <si>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</si>
  <si>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</si>
  <si>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</si>
  <si>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</si>
  <si>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</si>
  <si>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</si>
  <si>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</si>
  <si>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</si>
  <si>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</si>
  <si>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</si>
  <si>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</si>
  <si>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</si>
  <si>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</si>
  <si>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</si>
  <si>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</si>
  <si>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</si>
  <si>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</si>
  <si>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</si>
  <si>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</si>
  <si>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</si>
  <si>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</si>
  <si>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</si>
  <si>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</si>
  <si>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</si>
  <si>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</si>
  <si>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</si>
  <si>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</si>
  <si>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</si>
  <si>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</si>
  <si>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</si>
  <si>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</si>
  <si>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</si>
  <si>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</si>
  <si>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</si>
  <si>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</si>
  <si>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</si>
  <si>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</si>
  <si>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</si>
  <si>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</si>
  <si>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</si>
  <si>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</si>
  <si>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</si>
  <si>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</si>
  <si>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</si>
  <si>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</si>
  <si>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</si>
  <si>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</si>
  <si>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</si>
  <si>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</si>
  <si>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</si>
  <si>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</si>
  <si>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</si>
  <si>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</si>
  <si>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</si>
  <si>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</si>
  <si>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</si>
  <si>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</si>
  <si>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</si>
  <si>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</si>
  <si>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</si>
  <si>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</si>
  <si>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</si>
  <si>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</si>
  <si>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</si>
  <si>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</si>
  <si>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</si>
  <si>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</si>
  <si>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</si>
  <si>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</si>
  <si>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</si>
  <si>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</si>
  <si>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</si>
  <si>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</si>
  <si>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</si>
  <si>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</si>
  <si>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</si>
  <si>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</si>
  <si>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</si>
  <si>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</si>
  <si>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</si>
  <si>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</si>
  <si>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</si>
  <si>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</si>
  <si>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</si>
  <si>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</si>
  <si>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</si>
  <si>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</si>
  <si>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</si>
  <si>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</si>
  <si>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</si>
  <si>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</si>
  <si>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</si>
  <si>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</si>
  <si>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</si>
  <si>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</si>
  <si>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</si>
  <si>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</si>
  <si>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</si>
  <si>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</si>
  <si>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</si>
  <si>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</si>
  <si>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</si>
  <si>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</si>
  <si>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</si>
  <si>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</si>
  <si>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</si>
  <si>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</si>
  <si>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</si>
  <si>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</si>
  <si>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</si>
  <si>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</si>
  <si>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</si>
  <si>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</si>
  <si>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</si>
  <si>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</si>
  <si>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</si>
  <si>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</si>
  <si>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</si>
  <si>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</si>
  <si>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</si>
  <si>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</si>
  <si>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</si>
  <si>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</si>
  <si>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</si>
  <si>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</si>
  <si>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</si>
  <si>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</si>
  <si>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</si>
  <si>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</si>
  <si>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</si>
  <si>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</si>
  <si>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</si>
  <si>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</si>
  <si>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</si>
  <si>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</si>
  <si>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</si>
  <si>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</si>
  <si>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</si>
  <si>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</si>
  <si>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</si>
  <si>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</si>
  <si>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</si>
  <si>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</si>
  <si>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</si>
  <si>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</si>
  <si>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</si>
  <si>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</si>
  <si>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</si>
  <si>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</si>
  <si>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</si>
  <si>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</si>
  <si>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</si>
  <si>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</si>
  <si>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</si>
  <si>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</si>
  <si>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</si>
  <si>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</si>
  <si>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</si>
  <si>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</si>
  <si>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</si>
  <si>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</si>
  <si>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</si>
  <si>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</si>
  <si>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</si>
  <si>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</si>
  <si>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</si>
  <si>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</si>
  <si>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</si>
  <si>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</si>
  <si>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</si>
  <si>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</si>
  <si>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</si>
  <si>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</si>
  <si>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</si>
  <si>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</si>
  <si>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</si>
  <si>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</si>
  <si>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</si>
  <si>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</si>
  <si>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</si>
  <si>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</si>
  <si>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</si>
  <si>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</si>
  <si>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</si>
  <si>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</si>
  <si>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</si>
  <si>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</si>
  <si>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</si>
  <si>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</si>
  <si>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</si>
  <si>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</si>
  <si>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</si>
  <si>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</si>
  <si>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</si>
  <si>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</si>
  <si>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</si>
  <si>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</si>
  <si>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</si>
  <si>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</si>
  <si>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</si>
  <si>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</si>
  <si>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</si>
  <si>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</si>
  <si>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</si>
  <si>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</si>
  <si>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</si>
  <si>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</si>
  <si>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</si>
  <si>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</si>
  <si>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</si>
  <si>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</si>
  <si>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</si>
  <si>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</si>
  <si>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</si>
  <si>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</si>
  <si>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</si>
  <si>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</si>
  <si>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</si>
  <si>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</si>
  <si>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</si>
  <si>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</si>
  <si>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</si>
  <si>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</si>
  <si>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</si>
  <si>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</si>
  <si>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</si>
  <si>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</si>
  <si>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</si>
  <si>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</si>
  <si>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</si>
  <si>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</si>
  <si>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</si>
  <si>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</si>
  <si>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</si>
  <si>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</si>
  <si>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</si>
  <si>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</si>
  <si>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</si>
  <si>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</si>
  <si>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</si>
  <si>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</si>
  <si>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</si>
  <si>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</si>
  <si>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</si>
  <si>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</si>
  <si>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</si>
  <si>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</si>
  <si>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</si>
  <si>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</si>
  <si>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</si>
  <si>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</si>
  <si>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</si>
  <si>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</si>
  <si>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</si>
  <si>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</si>
  <si>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</si>
  <si>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</si>
  <si>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</si>
  <si>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</si>
  <si>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</si>
  <si>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</si>
  <si>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</si>
  <si>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</si>
  <si>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</si>
  <si>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</si>
  <si>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</si>
  <si>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</si>
  <si>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</si>
  <si>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</si>
  <si>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</si>
  <si>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</si>
  <si>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</si>
  <si>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</si>
  <si>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</si>
  <si>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</si>
  <si>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</si>
  <si>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</si>
  <si>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</si>
  <si>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</si>
  <si>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</si>
  <si>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</si>
  <si>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</si>
  <si>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</si>
  <si>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</si>
  <si>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</si>
  <si>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</si>
  <si>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</si>
  <si>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</si>
  <si>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</si>
  <si>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</si>
  <si>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</si>
  <si>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</si>
  <si>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</si>
  <si>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</si>
  <si>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</si>
  <si>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</si>
  <si>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</si>
  <si>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</si>
  <si>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</si>
  <si>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</si>
  <si>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</si>
  <si>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</si>
  <si>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</si>
  <si>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</si>
  <si>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</si>
  <si>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</si>
  <si>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</si>
  <si>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</si>
  <si>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</si>
  <si>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</si>
  <si>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</si>
  <si>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</si>
  <si>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</si>
  <si>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</si>
  <si>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</si>
  <si>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</si>
  <si>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</si>
  <si>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</si>
  <si>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</si>
  <si>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</si>
  <si>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</si>
  <si>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</si>
  <si>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</si>
  <si>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</si>
  <si>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</si>
  <si>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</si>
  <si>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</si>
  <si>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</si>
  <si>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</si>
  <si>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</si>
  <si>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</si>
  <si>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</si>
  <si>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</si>
  <si>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</si>
  <si>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</si>
  <si>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</si>
  <si>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</si>
  <si>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</si>
  <si>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</si>
  <si>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</si>
  <si>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</si>
  <si>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</si>
  <si>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</si>
  <si>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</si>
  <si>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</si>
  <si>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</si>
  <si>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</si>
  <si>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</si>
  <si>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</si>
  <si>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</si>
  <si>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</si>
  <si>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</si>
  <si>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</si>
  <si>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</si>
  <si>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</si>
  <si>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</si>
  <si>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</si>
  <si>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</si>
  <si>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</si>
  <si>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</si>
  <si>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</si>
  <si>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</si>
  <si>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</si>
  <si>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</si>
  <si>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</si>
  <si>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</si>
  <si>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</si>
  <si>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</si>
  <si>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</si>
  <si>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</si>
  <si>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</si>
  <si>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</si>
  <si>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</si>
  <si>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</si>
  <si>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</si>
  <si>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</si>
  <si>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</si>
  <si>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</si>
  <si>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</si>
  <si>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</si>
  <si>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</si>
  <si>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</si>
  <si>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</si>
  <si>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</si>
  <si>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</si>
  <si>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</si>
  <si>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</si>
  <si>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</si>
  <si>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</si>
  <si>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</si>
  <si>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</si>
  <si>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</si>
  <si>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</si>
  <si>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</si>
  <si>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</si>
  <si>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</si>
  <si>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</si>
  <si>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</si>
  <si>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</si>
  <si>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</si>
  <si>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</si>
  <si>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</si>
  <si>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</si>
  <si>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</si>
  <si>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</si>
  <si>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</si>
  <si>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</si>
  <si>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</si>
  <si>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</si>
  <si>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</si>
  <si>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</si>
  <si>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</si>
  <si>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</si>
  <si>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</si>
  <si>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</si>
  <si>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</si>
  <si>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</si>
  <si>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</si>
  <si>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</si>
  <si>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</si>
  <si>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</si>
  <si>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</si>
  <si>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</si>
  <si>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</si>
  <si>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</si>
  <si>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</si>
  <si>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</si>
  <si>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</si>
  <si>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</si>
  <si>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</si>
  <si>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</si>
  <si>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</si>
  <si>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</si>
  <si>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</si>
  <si>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</si>
  <si>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</si>
  <si>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</si>
  <si>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</si>
  <si>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</si>
  <si>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</si>
  <si>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</si>
  <si>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</si>
  <si>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</si>
  <si>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</si>
  <si>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</si>
  <si>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</si>
  <si>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</si>
  <si>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</si>
  <si>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</si>
  <si>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</si>
  <si>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</si>
  <si>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</si>
  <si>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</si>
  <si>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</si>
  <si>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</si>
  <si>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</si>
  <si>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</si>
  <si>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</si>
  <si>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</si>
  <si>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</si>
  <si>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</si>
  <si>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</si>
  <si>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</si>
  <si>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</si>
  <si>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</si>
  <si>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</si>
  <si>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</si>
  <si>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</si>
  <si>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</si>
  <si>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</si>
  <si>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</si>
  <si>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</si>
  <si>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</si>
  <si>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</si>
  <si>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</si>
  <si>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</si>
  <si>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</si>
  <si>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</si>
  <si>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</si>
  <si>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</si>
  <si>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</si>
  <si>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</si>
  <si>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</si>
  <si>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</si>
  <si>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</si>
  <si>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</si>
  <si>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</si>
  <si>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</si>
  <si>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</si>
  <si>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</si>
  <si>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</si>
  <si>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</si>
  <si>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</si>
  <si>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</si>
  <si>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</si>
  <si>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</si>
  <si>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</si>
  <si>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</si>
  <si>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</si>
  <si>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</si>
  <si>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</si>
  <si>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</si>
  <si>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</si>
  <si>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</si>
  <si>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</si>
  <si>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</si>
  <si>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</si>
  <si>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</si>
  <si>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</si>
  <si>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</si>
  <si>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</si>
  <si>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</si>
  <si>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</si>
  <si>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</si>
  <si>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</si>
  <si>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</si>
  <si>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</si>
  <si>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</si>
  <si>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</si>
  <si>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</si>
  <si>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</si>
  <si>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</si>
  <si>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</si>
  <si>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</si>
  <si>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</si>
  <si>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</si>
  <si>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</si>
  <si>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</si>
  <si>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</si>
  <si>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</si>
  <si>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</si>
  <si>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</si>
  <si>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</si>
  <si>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</si>
  <si>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</si>
  <si>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</si>
  <si>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</si>
  <si>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</si>
  <si>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</si>
  <si>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</si>
  <si>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</si>
  <si>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</si>
  <si>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</si>
  <si>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</si>
  <si>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</si>
  <si>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</si>
  <si>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</si>
  <si>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</si>
  <si>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</si>
  <si>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</si>
  <si>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</si>
  <si>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</si>
  <si>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</si>
  <si>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</si>
  <si>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</si>
  <si>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</si>
  <si>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</si>
  <si>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</si>
  <si>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</si>
  <si>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</si>
  <si>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</si>
  <si>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</si>
  <si>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</si>
  <si>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</si>
  <si>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</si>
  <si>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</si>
  <si>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</si>
  <si>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</si>
  <si>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</si>
  <si>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</si>
  <si>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</si>
  <si>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</si>
  <si>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</si>
  <si>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</si>
  <si>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</si>
  <si>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</si>
  <si>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</si>
  <si>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</si>
  <si>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</si>
  <si>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</si>
  <si>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</si>
  <si>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</si>
  <si>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</si>
  <si>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</si>
  <si>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</si>
  <si>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</si>
  <si>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</si>
  <si>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</si>
  <si>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</si>
  <si>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</si>
  <si>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</si>
  <si>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</si>
  <si>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</si>
  <si>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</si>
  <si>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</si>
  <si>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</si>
  <si>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</si>
  <si>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</si>
  <si>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</si>
  <si>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</si>
  <si>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</si>
  <si>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</si>
  <si>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</si>
  <si>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</si>
  <si>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</si>
  <si>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</si>
  <si>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</si>
  <si>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</si>
  <si>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</si>
  <si>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</si>
  <si>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</si>
  <si>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</si>
  <si>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</si>
  <si>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</si>
  <si>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</si>
  <si>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</si>
  <si>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</si>
  <si>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</si>
  <si>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</si>
  <si>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</si>
  <si>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</si>
  <si>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</si>
  <si>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</si>
  <si>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</si>
  <si>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</si>
  <si>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</si>
  <si>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</si>
  <si>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</si>
  <si>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</si>
  <si>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</si>
  <si>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</si>
  <si>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</si>
  <si>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</si>
  <si>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</si>
  <si>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</si>
  <si>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</si>
  <si>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</si>
  <si>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</si>
  <si>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</si>
  <si>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</si>
  <si>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</si>
  <si>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</si>
  <si>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</si>
  <si>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</si>
  <si>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</si>
  <si>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</si>
  <si>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</si>
  <si>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</si>
  <si>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</si>
  <si>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</si>
  <si>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</si>
  <si>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</si>
  <si>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</si>
  <si>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</si>
  <si>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</si>
  <si>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</si>
  <si>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</si>
  <si>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</si>
  <si>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</si>
  <si>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</si>
  <si>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</si>
  <si>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</si>
  <si>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</si>
  <si>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</si>
  <si>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</si>
  <si>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</si>
  <si>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</si>
  <si>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</si>
  <si>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</si>
  <si>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</si>
  <si>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</si>
  <si>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</si>
  <si>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</si>
  <si>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</si>
  <si>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</si>
  <si>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</si>
  <si>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</si>
  <si>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</si>
  <si>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</si>
  <si>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</si>
  <si>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</si>
  <si>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</si>
  <si>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</si>
  <si>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</si>
  <si>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</si>
  <si>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</si>
  <si>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</si>
  <si>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</si>
  <si>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</si>
  <si>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</si>
  <si>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</si>
  <si>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</si>
  <si>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</si>
  <si>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</si>
  <si>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</si>
  <si>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</si>
  <si>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</si>
  <si>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</si>
  <si>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</si>
  <si>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</si>
  <si>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</si>
  <si>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</si>
  <si>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</si>
  <si>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</si>
  <si>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</si>
  <si>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</si>
  <si>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</si>
  <si>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</si>
  <si>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</si>
  <si>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</si>
  <si>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</si>
  <si>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</si>
  <si>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</si>
  <si>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</si>
  <si>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</si>
  <si>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</si>
  <si>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</si>
  <si>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</si>
  <si>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</si>
  <si>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</si>
  <si>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</si>
  <si>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</si>
  <si>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</si>
  <si>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</si>
  <si>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</si>
  <si>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</si>
  <si>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</si>
  <si>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</si>
  <si>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</si>
  <si>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</si>
  <si>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</si>
  <si>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</si>
  <si>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</si>
  <si>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</si>
  <si>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</si>
  <si>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</si>
  <si>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</si>
  <si>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</si>
  <si>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</si>
  <si>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</si>
  <si>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</si>
  <si>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</si>
  <si>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</si>
  <si>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</si>
  <si>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</si>
  <si>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</si>
  <si>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</si>
  <si>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</si>
  <si>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</si>
  <si>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</si>
  <si>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</si>
  <si>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</si>
  <si>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</si>
  <si>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</si>
  <si>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</si>
  <si>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</si>
  <si>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</si>
  <si>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</si>
  <si>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</si>
  <si>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</si>
  <si>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</si>
  <si>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</si>
  <si>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</si>
  <si>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</si>
  <si>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</si>
  <si>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</si>
  <si>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</si>
  <si>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</si>
  <si>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</si>
  <si>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</si>
  <si>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</si>
  <si>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</si>
  <si>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</si>
  <si>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</si>
  <si>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</si>
  <si>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</si>
  <si>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</si>
  <si>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</si>
  <si>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</si>
  <si>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</si>
  <si>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</si>
  <si>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</si>
  <si>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</si>
  <si>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</si>
  <si>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</si>
  <si>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</si>
  <si>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</si>
  <si>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</si>
  <si>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</si>
  <si>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</si>
  <si>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</si>
  <si>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</si>
  <si>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</si>
  <si>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</si>
  <si>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</si>
  <si>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</si>
  <si>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</si>
  <si>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</si>
  <si>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</si>
  <si>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</si>
  <si>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</si>
  <si>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</si>
  <si>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</si>
  <si>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</si>
  <si>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</si>
  <si>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</si>
  <si>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</si>
  <si>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</si>
  <si>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</si>
  <si>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</si>
  <si>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</si>
  <si>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</si>
  <si>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</si>
  <si>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</si>
  <si>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</si>
  <si>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</si>
  <si>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</si>
  <si>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</si>
  <si>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</si>
  <si>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</si>
  <si>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</si>
  <si>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</si>
  <si>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</si>
  <si>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</si>
  <si>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</si>
  <si>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</si>
  <si>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</si>
  <si>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</si>
  <si>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</si>
  <si>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</si>
  <si>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</si>
  <si>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</si>
  <si>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</si>
  <si>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</si>
  <si>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</si>
  <si>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</si>
  <si>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</si>
  <si>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</si>
  <si>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</si>
  <si>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</si>
  <si>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</si>
  <si>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</si>
  <si>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</si>
  <si>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</si>
  <si>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</si>
  <si>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</si>
  <si>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</si>
  <si>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</si>
  <si>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</si>
  <si>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</si>
  <si>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</si>
  <si>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</si>
  <si>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</si>
  <si>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</si>
  <si>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</si>
  <si>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</si>
  <si>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</si>
  <si>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</si>
  <si>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</si>
  <si>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</si>
  <si>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</si>
  <si>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</si>
  <si>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</si>
  <si>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</si>
  <si>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</si>
  <si>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</si>
  <si>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</si>
  <si>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</si>
  <si>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</si>
  <si>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</si>
  <si>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</si>
  <si>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</si>
  <si>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</si>
  <si>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</si>
  <si>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</si>
  <si>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</si>
  <si>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</si>
  <si>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</si>
  <si>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</si>
  <si>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</si>
  <si>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</si>
  <si>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</si>
  <si>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</si>
  <si>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</si>
  <si>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</si>
  <si>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</si>
  <si>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</si>
  <si>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</si>
  <si>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</si>
  <si>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</si>
  <si>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</si>
  <si>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</si>
  <si>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</si>
  <si>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</si>
  <si>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</si>
  <si>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</si>
  <si>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</si>
  <si>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</si>
  <si>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</si>
  <si>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</si>
  <si>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</si>
  <si>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</si>
  <si>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</si>
  <si>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</si>
  <si>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</si>
  <si>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</si>
  <si>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</si>
  <si>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</si>
  <si>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</si>
  <si>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</si>
  <si>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</si>
  <si>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</si>
  <si>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</si>
  <si>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</si>
  <si>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</si>
  <si>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</si>
  <si>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</si>
  <si>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</si>
  <si>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</si>
  <si>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</si>
  <si>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</si>
  <si>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</si>
  <si>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</si>
  <si>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</si>
  <si>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</si>
  <si>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</si>
  <si>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</si>
  <si>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</si>
  <si>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</si>
  <si>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</si>
  <si>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</si>
  <si>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</si>
  <si>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</si>
  <si>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</si>
  <si>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</si>
  <si>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</si>
  <si>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</si>
  <si>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</si>
  <si>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</si>
  <si>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</si>
  <si>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</si>
  <si>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</si>
  <si>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</si>
  <si>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</si>
  <si>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</si>
  <si>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</si>
  <si>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</si>
  <si>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</si>
  <si>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</si>
  <si>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</si>
  <si>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</si>
  <si>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</si>
  <si>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</si>
  <si>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</si>
  <si>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</si>
  <si>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</si>
  <si>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</si>
  <si>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</si>
  <si>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</si>
  <si>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</si>
  <si>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</si>
  <si>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</si>
  <si>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</si>
  <si>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</si>
  <si>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</si>
  <si>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</si>
  <si>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</si>
  <si>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</si>
  <si>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</si>
  <si>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</si>
  <si>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</si>
  <si>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</si>
  <si>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</si>
  <si>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</si>
  <si>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</si>
  <si>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</si>
  <si>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</si>
  <si>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</si>
  <si>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</si>
  <si>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</si>
  <si>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</si>
  <si>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</si>
  <si>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</si>
  <si>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</si>
  <si>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</si>
  <si>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</si>
  <si>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</si>
  <si>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</si>
  <si>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</si>
  <si>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</si>
  <si>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</si>
  <si>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</si>
  <si>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</si>
  <si>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</si>
  <si>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</si>
  <si>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</si>
  <si>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</si>
  <si>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</si>
  <si>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</si>
  <si>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</si>
  <si>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</si>
  <si>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</si>
  <si>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</si>
  <si>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</si>
  <si>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</si>
  <si>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</si>
  <si>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</si>
  <si>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</si>
  <si>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</si>
  <si>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</si>
  <si>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</si>
  <si>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</si>
  <si>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</si>
  <si>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</si>
  <si>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</si>
  <si>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</si>
  <si>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</si>
  <si>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</si>
  <si>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</si>
  <si>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</si>
  <si>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</si>
  <si>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</si>
  <si>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</si>
  <si>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</si>
  <si>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</si>
  <si>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</si>
  <si>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</si>
  <si>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</si>
  <si>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</si>
  <si>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</si>
  <si>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</si>
  <si>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</si>
  <si>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</si>
  <si>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</si>
  <si>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</si>
  <si>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</si>
  <si>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</si>
  <si>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</si>
  <si>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</si>
  <si>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</si>
  <si>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</si>
  <si>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</si>
  <si>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</si>
  <si>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</si>
  <si>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</si>
  <si>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</si>
  <si>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</si>
  <si>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</si>
  <si>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</si>
  <si>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</si>
  <si>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</si>
  <si>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</si>
  <si>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</si>
  <si>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</si>
  <si>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</si>
  <si>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</si>
  <si>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</si>
  <si>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</si>
  <si>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</si>
  <si>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</si>
  <si>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</si>
  <si>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</si>
  <si>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</si>
  <si>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</si>
  <si>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</si>
  <si>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</si>
  <si>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</si>
  <si>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</si>
  <si>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</si>
  <si>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</si>
  <si>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</si>
  <si>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</si>
  <si>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</si>
  <si>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</si>
  <si>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</si>
  <si>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</si>
  <si>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</si>
  <si>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</si>
  <si>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</si>
  <si>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</si>
  <si>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</si>
  <si>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</si>
  <si>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</si>
  <si>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</si>
  <si>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</si>
  <si>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</si>
  <si>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</si>
  <si>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</si>
  <si>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</si>
  <si>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</si>
  <si>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</si>
  <si>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</si>
  <si>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</si>
  <si>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</si>
  <si>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</si>
  <si>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</si>
  <si>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</si>
  <si>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</si>
  <si>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</si>
  <si>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</si>
  <si>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</si>
  <si>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</si>
  <si>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</si>
  <si>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</si>
  <si>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</si>
  <si>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</si>
  <si>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</si>
  <si>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</si>
  <si>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</si>
  <si>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</si>
  <si>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</si>
  <si>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</si>
  <si>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</si>
  <si>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</si>
  <si>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</si>
  <si>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</si>
  <si>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</si>
  <si>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</si>
  <si>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</si>
  <si>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</si>
  <si>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</si>
  <si>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</si>
  <si>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</si>
  <si>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</si>
  <si>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</si>
  <si>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</si>
  <si>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</si>
  <si>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</si>
  <si>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</si>
  <si>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</si>
  <si>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</si>
  <si>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</si>
  <si>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</si>
  <si>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</si>
  <si>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</si>
  <si>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</si>
  <si>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</si>
  <si>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</si>
  <si>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</si>
  <si>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</si>
  <si>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</si>
  <si>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</si>
  <si>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</si>
  <si>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</si>
  <si>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</si>
  <si>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</si>
  <si>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</si>
  <si>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</si>
  <si>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</si>
  <si>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</si>
  <si>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</si>
  <si>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</si>
  <si>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</si>
  <si>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</si>
  <si>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</si>
  <si>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</si>
  <si>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</si>
  <si>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</si>
  <si>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</si>
  <si>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</si>
  <si>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</si>
  <si>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</si>
  <si>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</si>
  <si>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</si>
  <si>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</si>
  <si>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</si>
  <si>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</si>
  <si>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</si>
  <si>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</si>
  <si>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</si>
  <si>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</si>
  <si>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</si>
  <si>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</si>
  <si>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</si>
  <si>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</si>
  <si>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</si>
  <si>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</si>
  <si>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</si>
  <si>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</si>
  <si>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</si>
  <si>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</si>
  <si>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</si>
  <si>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</si>
  <si>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</si>
  <si>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</si>
  <si>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</si>
  <si>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</si>
  <si>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</si>
  <si>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</si>
  <si>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</si>
  <si>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</si>
  <si>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</si>
  <si>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</si>
  <si>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</si>
  <si>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</si>
  <si>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</si>
  <si>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</si>
  <si>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</si>
  <si>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</si>
  <si>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</si>
  <si>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</si>
  <si>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</si>
  <si>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</si>
  <si>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</si>
  <si>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</si>
  <si>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</si>
  <si>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</si>
  <si>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</si>
  <si>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</si>
  <si>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</si>
  <si>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</si>
  <si>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</si>
  <si>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</si>
  <si>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</si>
  <si>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</si>
  <si>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</si>
  <si>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</si>
  <si>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</si>
  <si>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</si>
  <si>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</si>
  <si>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</si>
  <si>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</si>
  <si>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</si>
  <si>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</si>
  <si>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</si>
  <si>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</si>
  <si>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</si>
  <si>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</si>
  <si>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</si>
  <si>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</si>
  <si>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</si>
  <si>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</si>
  <si>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</si>
  <si>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</si>
  <si>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</si>
  <si>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</si>
  <si>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</si>
  <si>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</si>
  <si>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</si>
  <si>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</si>
  <si>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</si>
  <si>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</si>
  <si>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</si>
  <si>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</si>
  <si>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</si>
  <si>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</si>
  <si>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</si>
  <si>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</si>
  <si>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</si>
  <si>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</si>
  <si>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</si>
  <si>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</si>
  <si>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</si>
  <si>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</si>
  <si>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</si>
  <si>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</si>
  <si>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</si>
  <si>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</si>
  <si>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</si>
  <si>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</si>
  <si>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</si>
  <si>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</si>
  <si>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</si>
  <si>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</si>
  <si>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</si>
  <si>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</si>
  <si>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</si>
  <si>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</si>
  <si>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</si>
  <si>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</si>
  <si>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</si>
  <si>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</si>
  <si>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</si>
  <si>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</si>
  <si>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</si>
  <si>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</si>
  <si>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</si>
  <si>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</si>
  <si>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</si>
  <si>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</si>
  <si>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</si>
  <si>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</si>
  <si>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</si>
  <si>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</si>
  <si>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</si>
  <si>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</si>
  <si>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</si>
  <si>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</si>
  <si>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</si>
  <si>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</si>
  <si>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</si>
  <si>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</si>
  <si>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</si>
  <si>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</si>
  <si>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</si>
  <si>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</si>
  <si>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</si>
  <si>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</si>
  <si>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</si>
  <si>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</si>
  <si>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</si>
  <si>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</si>
  <si>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</si>
  <si>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</si>
  <si>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</si>
  <si>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</si>
  <si>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</si>
  <si>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</si>
  <si>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</si>
  <si>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</si>
  <si>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</si>
  <si>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</si>
  <si>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</si>
  <si>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</si>
  <si>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</si>
  <si>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</si>
  <si>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</si>
  <si>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</si>
  <si>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</si>
  <si>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</si>
  <si>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</si>
  <si>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</si>
  <si>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</si>
  <si>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</si>
  <si>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</si>
  <si>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</si>
  <si>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</si>
  <si>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</si>
  <si>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</si>
  <si>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</si>
  <si>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</si>
  <si>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</si>
  <si>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</si>
  <si>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</si>
  <si>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</si>
  <si>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</si>
  <si>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</si>
  <si>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</si>
  <si>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</si>
  <si>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</si>
  <si>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</si>
  <si>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</si>
  <si>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</si>
  <si>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</si>
  <si>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</si>
  <si>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</si>
  <si>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</si>
  <si>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</si>
  <si>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</si>
  <si>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</si>
  <si>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</si>
  <si>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</si>
  <si>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</si>
  <si>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</si>
  <si>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</si>
  <si>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</si>
  <si>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</si>
  <si>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</si>
  <si>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</si>
  <si>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</si>
  <si>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</si>
  <si>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</si>
  <si>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</si>
  <si>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</si>
  <si>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</si>
  <si>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</si>
  <si>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</si>
  <si>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</si>
  <si>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</si>
  <si>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</si>
  <si>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</si>
  <si>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</si>
  <si>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</si>
  <si>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</si>
  <si>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</si>
  <si>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</si>
  <si>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</si>
  <si>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</si>
  <si>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</si>
  <si>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</si>
  <si>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</si>
  <si>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</si>
  <si>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</si>
  <si>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</si>
  <si>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</si>
  <si>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</si>
  <si>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</si>
  <si>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</si>
  <si>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</si>
  <si>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</si>
  <si>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</si>
  <si>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</si>
  <si>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</si>
  <si>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</si>
  <si>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</si>
  <si>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</si>
  <si>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</si>
  <si>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</si>
  <si>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</si>
  <si>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</si>
  <si>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</si>
  <si>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</si>
  <si>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</si>
  <si>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</si>
  <si>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</si>
  <si>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</si>
  <si>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</si>
  <si>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</si>
  <si>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</si>
  <si>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</si>
  <si>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</si>
  <si>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</si>
  <si>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</si>
  <si>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</si>
  <si>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</si>
  <si>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</si>
  <si>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</si>
  <si>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</si>
  <si>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</si>
  <si>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</si>
  <si>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</si>
  <si>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</si>
  <si>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</si>
  <si>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</si>
  <si>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</si>
  <si>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</si>
  <si>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</si>
  <si>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</si>
  <si>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</si>
  <si>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</si>
  <si>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</si>
  <si>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</si>
  <si>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</si>
  <si>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</si>
  <si>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</si>
  <si>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</si>
  <si>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</si>
  <si>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</si>
  <si>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</si>
  <si>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</si>
  <si>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</si>
  <si>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</si>
  <si>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</si>
  <si>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</si>
  <si>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</si>
  <si>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</si>
  <si>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</si>
  <si>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</si>
  <si>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</si>
  <si>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</si>
  <si>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</si>
  <si>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</si>
  <si>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</si>
  <si>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</si>
  <si>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</si>
  <si>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</si>
  <si>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</si>
  <si>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</si>
  <si>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</si>
  <si>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</si>
  <si>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</si>
  <si>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</si>
  <si>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</si>
  <si>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</si>
  <si>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</si>
  <si>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</si>
  <si>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</si>
  <si>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</si>
  <si>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</si>
  <si>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</si>
  <si>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</si>
  <si>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</si>
  <si>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</si>
  <si>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</si>
  <si>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</si>
  <si>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</si>
  <si>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</si>
  <si>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</si>
  <si>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</si>
  <si>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</si>
  <si>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</si>
  <si>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</si>
  <si>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</si>
  <si>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</si>
  <si>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</si>
  <si>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</si>
  <si>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</si>
  <si>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</si>
  <si>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</si>
  <si>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</si>
  <si>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</si>
  <si>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</si>
  <si>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</si>
  <si>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</si>
  <si>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</si>
  <si>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</si>
  <si>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</si>
  <si>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</si>
  <si>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</si>
  <si>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</si>
  <si>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</si>
  <si>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</si>
  <si>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</si>
  <si>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</si>
  <si>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</si>
  <si>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</si>
  <si>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</si>
  <si>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</si>
  <si>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</si>
  <si>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</si>
  <si>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</si>
  <si>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</si>
  <si>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</si>
  <si>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</si>
  <si>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</si>
  <si>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</si>
  <si>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</si>
  <si>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</si>
  <si>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</si>
  <si>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</si>
  <si>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</si>
  <si>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</si>
  <si>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</si>
  <si>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</si>
  <si>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</si>
  <si>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</si>
  <si>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</si>
  <si>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</si>
  <si>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</si>
  <si>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</si>
  <si>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</si>
  <si>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</si>
  <si>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</si>
  <si>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</si>
  <si>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</si>
  <si>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</si>
  <si>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</si>
  <si>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</si>
  <si>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</si>
  <si>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</si>
  <si>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</si>
  <si>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</si>
  <si>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</si>
  <si>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</si>
  <si>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</si>
  <si>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</si>
  <si>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</si>
  <si>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</si>
  <si>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</si>
  <si>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</si>
  <si>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</si>
  <si>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</si>
  <si>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</si>
  <si>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</si>
  <si>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</si>
  <si>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</si>
  <si>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</si>
  <si>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</si>
  <si>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</si>
  <si>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</si>
  <si>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</si>
  <si>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</si>
  <si>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</si>
  <si>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</si>
  <si>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</si>
  <si>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</si>
  <si>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</si>
  <si>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</si>
  <si>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</si>
  <si>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</si>
  <si>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</si>
  <si>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</si>
  <si>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</si>
  <si>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</si>
  <si>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</si>
  <si>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</si>
  <si>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</si>
  <si>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</si>
  <si>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</si>
  <si>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</si>
  <si>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</si>
  <si>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</si>
  <si>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</si>
  <si>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</si>
  <si>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</si>
  <si>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</si>
  <si>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</si>
  <si>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</si>
  <si>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</si>
  <si>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</si>
  <si>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</si>
  <si>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</si>
  <si>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</si>
  <si>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</si>
  <si>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</si>
  <si>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</si>
  <si>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</si>
  <si>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</si>
  <si>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</si>
  <si>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</si>
  <si>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</si>
  <si>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</si>
  <si>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</si>
  <si>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</si>
  <si>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</si>
  <si>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</si>
  <si>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</si>
  <si>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</si>
  <si>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</si>
  <si>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</si>
  <si>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</si>
  <si>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</si>
  <si>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</si>
  <si>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</si>
  <si>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</si>
  <si>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</si>
  <si>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</si>
  <si>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</si>
  <si>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</si>
  <si>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</si>
  <si>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</si>
  <si>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</si>
  <si>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</si>
  <si>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</si>
  <si>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</si>
  <si>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</si>
  <si>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</si>
  <si>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</si>
  <si>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</si>
  <si>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</si>
  <si>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</si>
  <si>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</si>
  <si>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</si>
  <si>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</si>
  <si>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</si>
  <si>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</si>
  <si>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</si>
  <si>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</si>
  <si>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</si>
  <si>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</si>
  <si>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</si>
  <si>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</si>
  <si>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</si>
  <si>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</si>
  <si>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</si>
  <si>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</si>
  <si>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</si>
  <si>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</si>
  <si>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</si>
  <si>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</si>
  <si>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</si>
  <si>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</si>
  <si>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</si>
  <si>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</si>
  <si>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</si>
  <si>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</si>
  <si>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</si>
  <si>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</si>
  <si>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</si>
  <si>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</si>
  <si>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</si>
  <si>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</si>
  <si>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</si>
  <si>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</si>
  <si>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</si>
  <si>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</si>
  <si>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</si>
  <si>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</si>
  <si>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</si>
  <si>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</si>
  <si>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</si>
  <si>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</si>
  <si>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</si>
  <si>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</si>
  <si>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</si>
  <si>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</si>
  <si>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</si>
  <si>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</si>
  <si>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</si>
  <si>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</si>
  <si>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</si>
  <si>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</si>
  <si>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</si>
  <si>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</si>
  <si>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</si>
  <si>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</si>
  <si>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</si>
  <si>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</si>
  <si>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</si>
  <si>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</si>
  <si>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</si>
  <si>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</si>
  <si>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</si>
  <si>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</si>
  <si>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</si>
  <si>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</si>
  <si>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</si>
  <si>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</si>
  <si>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</si>
  <si>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</si>
  <si>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</si>
  <si>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</si>
  <si>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</si>
  <si>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</si>
  <si>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</si>
  <si>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</si>
  <si>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</si>
  <si>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</si>
  <si>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</si>
  <si>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</si>
  <si>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</si>
  <si>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</si>
  <si>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</si>
  <si>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</si>
  <si>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</si>
  <si>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</si>
  <si>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</si>
  <si>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</si>
  <si>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</si>
  <si>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</si>
  <si>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</si>
  <si>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</si>
  <si>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</si>
  <si>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</si>
  <si>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</si>
  <si>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</si>
  <si>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</si>
  <si>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</si>
  <si>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</si>
  <si>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</si>
  <si>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</si>
  <si>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</si>
  <si>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</si>
  <si>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</si>
  <si>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</si>
  <si>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</si>
  <si>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</si>
  <si>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</si>
  <si>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</si>
  <si>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</si>
  <si>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</si>
  <si>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</si>
  <si>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</si>
  <si>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</si>
  <si>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</si>
  <si>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</si>
  <si>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</si>
  <si>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</si>
  <si>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</si>
  <si>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</si>
  <si>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</si>
  <si>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</si>
  <si>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</si>
  <si>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</si>
  <si>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</si>
  <si>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</si>
  <si>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</si>
  <si>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</si>
  <si>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</si>
  <si>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</si>
  <si>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</si>
  <si>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</si>
  <si>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</si>
  <si>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</si>
  <si>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</si>
  <si>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</si>
  <si>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</si>
  <si>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</si>
  <si>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</si>
  <si>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</si>
  <si>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</si>
  <si>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</si>
  <si>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</si>
  <si>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</si>
  <si>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</si>
  <si>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</si>
  <si>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</si>
  <si>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</si>
  <si>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</si>
  <si>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</si>
  <si>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</si>
  <si>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</si>
  <si>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</si>
  <si>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</si>
  <si>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</si>
  <si>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</si>
  <si>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</si>
  <si>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</si>
  <si>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</si>
  <si>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</si>
  <si>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</si>
  <si>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</si>
  <si>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</si>
  <si>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</si>
  <si>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</si>
  <si>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</si>
  <si>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</si>
  <si>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</si>
  <si>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</si>
  <si>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</si>
  <si>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</si>
  <si>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</si>
  <si>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</si>
  <si>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</si>
  <si>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</si>
  <si>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</si>
  <si>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</si>
  <si>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</si>
  <si>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</si>
  <si>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</si>
  <si>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</si>
  <si>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</si>
  <si>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</si>
  <si>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</si>
  <si>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</si>
  <si>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</si>
  <si>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</si>
  <si>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</si>
  <si>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</si>
  <si>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</si>
  <si>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</si>
  <si>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</si>
  <si>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</si>
  <si>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</si>
  <si>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</si>
  <si>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</si>
  <si>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</si>
  <si>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</si>
  <si>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</si>
  <si>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</si>
  <si>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</si>
  <si>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</si>
  <si>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</si>
  <si>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</si>
  <si>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</si>
  <si>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</si>
  <si>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</si>
  <si>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</si>
  <si>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</si>
  <si>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</si>
  <si>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</si>
  <si>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</si>
  <si>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</si>
  <si>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</si>
  <si>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</si>
  <si>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</si>
  <si>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</si>
  <si>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</si>
  <si>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</si>
  <si>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</si>
  <si>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</si>
  <si>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</si>
  <si>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</si>
  <si>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</si>
  <si>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</si>
  <si>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</si>
  <si>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</si>
  <si>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</si>
  <si>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</si>
  <si>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</si>
  <si>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</si>
  <si>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</si>
  <si>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</si>
  <si>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</si>
  <si>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</si>
  <si>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</si>
  <si>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</si>
  <si>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</si>
  <si>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</si>
  <si>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</si>
  <si>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</si>
  <si>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</si>
  <si>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</si>
  <si>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</si>
  <si>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</si>
  <si>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</si>
  <si>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</si>
  <si>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</si>
  <si>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</si>
  <si>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</si>
  <si>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</si>
  <si>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</si>
  <si>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</si>
  <si>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</si>
  <si>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</si>
  <si>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</si>
  <si>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</si>
  <si>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</si>
  <si>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</si>
  <si>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</si>
  <si>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</si>
  <si>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</si>
  <si>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</si>
  <si>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</si>
  <si>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</si>
  <si>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</si>
  <si>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</si>
  <si>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</si>
  <si>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</si>
  <si>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</si>
  <si>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</si>
  <si>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</si>
  <si>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</si>
  <si>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</si>
  <si>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</si>
  <si>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</si>
  <si>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</si>
  <si>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</si>
  <si>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</si>
  <si>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</si>
  <si>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</si>
  <si>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</si>
  <si>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</si>
  <si>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</si>
  <si>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</si>
  <si>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</si>
  <si>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</si>
  <si>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</si>
  <si>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</si>
  <si>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</si>
  <si>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</si>
  <si>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</si>
  <si>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</si>
  <si>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</si>
  <si>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</si>
  <si>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</si>
  <si>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</si>
  <si>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</si>
  <si>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</si>
  <si>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</si>
  <si>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</si>
  <si>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</si>
  <si>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</si>
  <si>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</si>
  <si>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</si>
  <si>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</si>
  <si>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</si>
  <si>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</si>
  <si>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</si>
  <si>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</si>
  <si>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</si>
  <si>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</si>
  <si>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</si>
  <si>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</si>
  <si>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</si>
  <si>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</si>
  <si>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</si>
  <si>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</si>
  <si>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</si>
  <si>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</si>
  <si>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</si>
  <si>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</si>
  <si>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</si>
  <si>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</si>
  <si>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</si>
  <si>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</si>
  <si>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</si>
  <si>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</si>
  <si>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</si>
  <si>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</si>
  <si>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</si>
  <si>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</si>
  <si>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</si>
  <si>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</si>
  <si>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</si>
  <si>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</si>
  <si>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</si>
  <si>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</si>
  <si>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</si>
  <si>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</si>
  <si>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</si>
  <si>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</si>
  <si>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</si>
  <si>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</si>
  <si>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</si>
  <si>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</si>
  <si>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</si>
  <si>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</si>
  <si>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</si>
  <si>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</si>
  <si>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</si>
  <si>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</si>
  <si>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</si>
  <si>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</si>
  <si>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</si>
  <si>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</si>
  <si>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</si>
  <si>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</si>
  <si>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</si>
  <si>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</si>
  <si>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</si>
  <si>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</si>
  <si>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</si>
  <si>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</si>
  <si>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</si>
  <si>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</si>
  <si>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</si>
  <si>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</si>
  <si>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</si>
  <si>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</si>
  <si>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</si>
  <si>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</si>
  <si>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</si>
  <si>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</si>
  <si>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</si>
  <si>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</si>
  <si>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</si>
  <si>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</si>
  <si>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</si>
  <si>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</si>
  <si>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</si>
  <si>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</si>
  <si>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</si>
  <si>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</si>
  <si>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</si>
  <si>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</si>
  <si>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</si>
  <si>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</si>
  <si>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</si>
  <si>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</si>
  <si>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</si>
  <si>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</si>
  <si>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</si>
  <si>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</si>
  <si>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</si>
  <si>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</si>
  <si>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</si>
  <si>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</si>
  <si>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</si>
  <si>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</si>
  <si>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</si>
  <si>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</si>
  <si>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</si>
  <si>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</si>
  <si>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</si>
  <si>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</si>
  <si>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</si>
  <si>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</si>
  <si>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</si>
  <si>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</si>
  <si>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</si>
  <si>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</si>
  <si>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</si>
  <si>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</si>
  <si>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</si>
  <si>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</si>
  <si>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</si>
  <si>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</si>
  <si>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</si>
  <si>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</si>
  <si>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</si>
  <si>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</si>
  <si>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</si>
  <si>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</si>
  <si>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</si>
  <si>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</si>
  <si>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</si>
  <si>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</si>
  <si>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</si>
  <si>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</si>
  <si>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</si>
  <si>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</si>
  <si>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</si>
  <si>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</si>
  <si>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</si>
  <si>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</si>
  <si>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</si>
  <si>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</si>
  <si>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</si>
  <si>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</si>
  <si>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</si>
  <si>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</si>
  <si>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</si>
  <si>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</si>
  <si>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</si>
  <si>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</si>
  <si>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</si>
  <si>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</si>
  <si>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</si>
  <si>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</si>
  <si>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</si>
  <si>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</si>
  <si>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</si>
  <si>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</si>
  <si>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</si>
  <si>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</si>
  <si>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</si>
  <si>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</si>
  <si>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</si>
  <si>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</si>
  <si>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</si>
  <si>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</si>
  <si>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</si>
  <si>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</si>
  <si>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</si>
  <si>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</si>
  <si>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</si>
  <si>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</si>
  <si>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</si>
  <si>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</si>
  <si>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</si>
  <si>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</si>
  <si>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</si>
  <si>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</si>
  <si>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</si>
  <si>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</si>
  <si>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</si>
  <si>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</si>
  <si>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</si>
  <si>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</si>
  <si>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</si>
  <si>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</si>
  <si>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</si>
  <si>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</si>
  <si>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</si>
  <si>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</si>
  <si>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</si>
  <si>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</si>
  <si>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</si>
  <si>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</si>
  <si>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</si>
  <si>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</si>
  <si>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</si>
  <si>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</si>
  <si>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</si>
  <si>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</si>
  <si>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</si>
  <si>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</si>
  <si>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</si>
  <si>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</si>
  <si>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</si>
  <si>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</si>
  <si>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</si>
  <si>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</si>
  <si>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</si>
  <si>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</si>
  <si>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</si>
  <si>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</si>
  <si>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</si>
  <si>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</si>
  <si>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</si>
  <si>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</si>
  <si>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</si>
  <si>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</si>
  <si>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</si>
  <si>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</si>
  <si>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</si>
  <si>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</si>
  <si>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</si>
  <si>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</si>
  <si>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</si>
  <si>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</si>
  <si>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</si>
  <si>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</si>
  <si>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</si>
  <si>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</si>
  <si>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</si>
  <si>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</si>
  <si>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</si>
  <si>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</si>
  <si>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</si>
  <si>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</si>
  <si>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</si>
  <si>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</si>
  <si>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</si>
  <si>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</si>
  <si>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</si>
  <si>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</si>
  <si>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</si>
  <si>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</si>
  <si>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</si>
  <si>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</si>
  <si>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</si>
  <si>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</si>
  <si>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</si>
  <si>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</si>
  <si>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</si>
  <si>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</si>
  <si>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</si>
  <si>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</si>
  <si>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</si>
  <si>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</si>
  <si>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</si>
  <si>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</si>
  <si>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</si>
  <si>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</si>
  <si>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</si>
  <si>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</si>
  <si>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</si>
  <si>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</si>
  <si>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</si>
  <si>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</si>
  <si>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</si>
  <si>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</si>
  <si>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</si>
  <si>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</si>
  <si>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</si>
  <si>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</si>
  <si>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</si>
  <si>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</si>
  <si>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</si>
  <si>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</si>
  <si>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</si>
  <si>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</si>
  <si>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</si>
  <si>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</si>
  <si>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</si>
  <si>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</si>
  <si>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</si>
  <si>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</si>
  <si>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</si>
  <si>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</si>
  <si>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</si>
  <si>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</si>
  <si>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</si>
  <si>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</si>
  <si>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</si>
  <si>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</si>
  <si>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</si>
  <si>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</si>
  <si>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</si>
  <si>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</si>
  <si>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</si>
  <si>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</si>
  <si>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</si>
  <si>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</si>
  <si>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</si>
  <si>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</si>
  <si>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</si>
  <si>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</si>
  <si>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</si>
  <si>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</si>
  <si>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</si>
  <si>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</si>
  <si>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</si>
  <si>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</si>
  <si>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</si>
  <si>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</si>
  <si>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</si>
  <si>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</si>
  <si>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</si>
  <si>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</si>
  <si>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</si>
  <si>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</si>
  <si>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</si>
  <si>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</si>
  <si>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</si>
  <si>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</si>
  <si>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</si>
  <si>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</si>
  <si>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</si>
  <si>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</si>
  <si>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</si>
  <si>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</si>
  <si>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</si>
  <si>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</si>
  <si>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</si>
  <si>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</si>
  <si>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</si>
  <si>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</si>
  <si>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</si>
  <si>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</si>
  <si>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</si>
  <si>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</si>
  <si>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</si>
  <si>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</si>
  <si>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</si>
  <si>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</si>
  <si>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</si>
  <si>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</si>
  <si>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</si>
  <si>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</si>
  <si>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</si>
  <si>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</si>
  <si>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</si>
  <si>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</si>
  <si>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</si>
  <si>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</si>
  <si>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</si>
  <si>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</si>
  <si>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</si>
  <si>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</si>
  <si>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</si>
  <si>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</si>
  <si>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</si>
  <si>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</si>
  <si>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</si>
  <si>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</si>
  <si>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</si>
  <si>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</si>
  <si>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</si>
  <si>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</si>
  <si>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</si>
  <si>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</si>
  <si>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</si>
  <si>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</si>
  <si>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</si>
  <si>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</si>
  <si>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</si>
  <si>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</si>
  <si>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</si>
  <si>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</si>
  <si>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</si>
  <si>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</si>
  <si>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</si>
  <si>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</si>
  <si>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</si>
  <si>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</si>
  <si>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</si>
  <si>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</si>
  <si>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</si>
  <si>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</si>
  <si>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</si>
  <si>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</si>
  <si>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</si>
  <si>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</si>
  <si>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</si>
  <si>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</si>
  <si>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</si>
  <si>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</si>
  <si>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</si>
  <si>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</si>
  <si>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</si>
  <si>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</si>
  <si>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</si>
  <si>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</si>
  <si>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</si>
  <si>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</si>
  <si>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</si>
  <si>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</si>
  <si>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</si>
  <si>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</si>
  <si>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</si>
  <si>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</si>
  <si>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</si>
  <si>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</si>
  <si>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</si>
  <si>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</si>
  <si>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</si>
  <si>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</si>
  <si>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</si>
  <si>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</si>
  <si>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</si>
  <si>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</si>
  <si>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</si>
  <si>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</si>
  <si>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</si>
  <si>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</si>
  <si>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</si>
  <si>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</si>
  <si>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</si>
  <si>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</si>
  <si>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</si>
  <si>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</si>
  <si>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</si>
  <si>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</si>
  <si>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</si>
  <si>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</si>
  <si>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</si>
  <si>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</si>
  <si>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</si>
  <si>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</si>
  <si>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</si>
  <si>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</si>
  <si>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</si>
  <si>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</si>
  <si>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</si>
  <si>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</si>
  <si>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</si>
  <si>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</si>
  <si>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</si>
  <si>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</si>
  <si>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</si>
  <si>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</si>
  <si>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</si>
  <si>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</si>
  <si>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</si>
  <si>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</si>
  <si>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</si>
  <si>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</si>
  <si>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</si>
  <si>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</si>
  <si>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</si>
  <si>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</si>
  <si>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</si>
  <si>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</si>
  <si>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</si>
  <si>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</si>
  <si>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</si>
  <si>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</si>
  <si>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</si>
  <si>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</si>
  <si>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</si>
  <si>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</si>
  <si>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</si>
  <si>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</si>
  <si>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</si>
  <si>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</si>
  <si>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</si>
  <si>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</si>
  <si>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</si>
  <si>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</si>
  <si>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</si>
  <si>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</si>
  <si>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</si>
  <si>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</si>
  <si>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</si>
  <si>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</si>
  <si>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</si>
  <si>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</si>
  <si>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</si>
  <si>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</si>
  <si>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</si>
  <si>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</si>
  <si>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</si>
  <si>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</si>
  <si>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</si>
  <si>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</si>
  <si>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</si>
  <si>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</si>
  <si>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</si>
  <si>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</si>
  <si>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</si>
  <si>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</si>
  <si>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</si>
  <si>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</si>
  <si>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</si>
  <si>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</si>
  <si>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</si>
  <si>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</si>
  <si>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</si>
  <si>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</si>
  <si>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</si>
  <si>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</si>
  <si>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</si>
  <si>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</si>
  <si>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</si>
  <si>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</si>
  <si>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</si>
  <si>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</si>
  <si>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</si>
  <si>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</si>
  <si>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</si>
  <si>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</si>
  <si>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</si>
  <si>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</si>
  <si>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</si>
  <si>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</si>
  <si>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</si>
  <si>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</si>
  <si>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</si>
  <si>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</si>
  <si>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</si>
  <si>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</si>
  <si>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</si>
  <si>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</si>
  <si>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</si>
  <si>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</si>
  <si>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</si>
  <si>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</si>
  <si>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</si>
  <si>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</si>
  <si>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</si>
  <si>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</si>
  <si>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</si>
  <si>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</si>
  <si>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</si>
  <si>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</si>
  <si>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</si>
  <si>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</si>
  <si>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</si>
  <si>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</si>
  <si>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</si>
  <si>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</si>
  <si>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</si>
  <si>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</si>
  <si>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</si>
  <si>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</si>
  <si>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</si>
  <si>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</si>
  <si>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</si>
  <si>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</si>
  <si>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</si>
  <si>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</si>
  <si>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</si>
  <si>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</si>
  <si>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</si>
  <si>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</si>
  <si>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</si>
  <si>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</si>
  <si>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</si>
  <si>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</si>
  <si>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</si>
  <si>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</si>
  <si>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</si>
  <si>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</si>
  <si>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</si>
  <si>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</si>
  <si>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</si>
  <si>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</si>
  <si>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</si>
  <si>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</si>
  <si>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</si>
  <si>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</si>
  <si>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</si>
  <si>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</si>
  <si>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</si>
  <si>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</si>
  <si>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</si>
  <si>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</si>
  <si>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</si>
  <si>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</si>
  <si>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</si>
  <si>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</si>
  <si>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</si>
  <si>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</si>
  <si>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</si>
  <si>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</si>
  <si>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</si>
  <si>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</si>
  <si>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</si>
  <si>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</si>
  <si>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</si>
  <si>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</si>
  <si>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</si>
  <si>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</si>
  <si>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</si>
  <si>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</si>
  <si>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</si>
  <si>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</si>
  <si>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</si>
  <si>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</si>
  <si>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</si>
  <si>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</si>
  <si>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</si>
  <si>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</si>
  <si>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</si>
  <si>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</si>
  <si>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</si>
  <si>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</si>
  <si>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</si>
  <si>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</si>
  <si>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</si>
  <si>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</si>
  <si>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</si>
  <si>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</si>
  <si>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</si>
  <si>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</si>
  <si>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</si>
  <si>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</si>
  <si>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</si>
  <si>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</si>
  <si>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</si>
  <si>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</si>
  <si>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</si>
  <si>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</si>
  <si>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</si>
  <si>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</si>
  <si>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</si>
  <si>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</si>
  <si>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</si>
  <si>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</si>
  <si>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</si>
  <si>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</si>
  <si>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</si>
  <si>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</si>
  <si>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</si>
  <si>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</si>
  <si>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</si>
  <si>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</si>
  <si>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</si>
  <si>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</si>
  <si>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</si>
  <si>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</si>
  <si>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</si>
  <si>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</si>
  <si>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</si>
  <si>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</si>
  <si>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</si>
  <si>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</si>
  <si>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</si>
  <si>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</si>
  <si>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</si>
  <si>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</si>
  <si>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</si>
  <si>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</si>
  <si>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</si>
  <si>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</si>
  <si>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</si>
  <si>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</si>
  <si>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</si>
  <si>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</si>
  <si>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</si>
  <si>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</si>
  <si>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</si>
  <si>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</si>
  <si>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</si>
  <si>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</si>
  <si>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</si>
  <si>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</si>
  <si>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</si>
  <si>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</si>
  <si>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</si>
  <si>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</si>
  <si>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</si>
  <si>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</si>
  <si>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</si>
  <si>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</si>
  <si>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</si>
  <si>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</si>
  <si>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</si>
  <si>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</si>
  <si>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</si>
  <si>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</si>
  <si>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</si>
  <si>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</si>
  <si>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</si>
  <si>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</si>
  <si>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</si>
  <si>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</si>
  <si>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</si>
  <si>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</si>
  <si>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</si>
  <si>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</si>
  <si>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</si>
  <si>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</si>
  <si>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</si>
  <si>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</si>
  <si>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</si>
  <si>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</si>
  <si>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</si>
  <si>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</si>
  <si>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</si>
  <si>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</si>
  <si>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</si>
  <si>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</si>
  <si>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</si>
  <si>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</si>
  <si>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</si>
  <si>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</si>
  <si>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</si>
  <si>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</si>
  <si>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</si>
  <si>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</si>
  <si>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</si>
  <si>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</si>
  <si>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</si>
  <si>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</si>
  <si>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</si>
  <si>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</si>
  <si>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</si>
  <si>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</si>
  <si>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</si>
  <si>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</si>
  <si>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</si>
  <si>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</si>
  <si>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</si>
  <si>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</si>
  <si>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</si>
  <si>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</si>
  <si>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</si>
  <si>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</si>
  <si>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</si>
  <si>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</si>
  <si>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</si>
  <si>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</si>
  <si>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</si>
  <si>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</si>
  <si>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</si>
  <si>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</si>
  <si>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</si>
  <si>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</si>
  <si>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</si>
  <si>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</si>
  <si>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</si>
  <si>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</si>
  <si>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</si>
  <si>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</si>
  <si>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</si>
  <si>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</si>
  <si>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</si>
  <si>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</si>
  <si>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</si>
  <si>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</si>
  <si>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</si>
  <si>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</si>
  <si>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</si>
  <si>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</si>
  <si>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</si>
  <si>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</si>
  <si>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</si>
  <si>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</si>
  <si>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</si>
  <si>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</si>
  <si>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</si>
  <si>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</si>
  <si>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</si>
  <si>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</si>
  <si>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</si>
  <si>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</si>
  <si>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</si>
  <si>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</si>
  <si>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</si>
  <si>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</si>
  <si>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</si>
  <si>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</si>
  <si>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</si>
  <si>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</si>
  <si>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</si>
  <si>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</si>
  <si>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</si>
  <si>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</si>
  <si>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</si>
  <si>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</si>
  <si>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</si>
  <si>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</si>
  <si>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</si>
  <si>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</si>
  <si>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</si>
  <si>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</si>
  <si>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</si>
  <si>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</si>
  <si>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</si>
  <si>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</si>
  <si>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</si>
  <si>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</si>
  <si>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</si>
  <si>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</si>
  <si>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</si>
  <si>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</si>
  <si>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</si>
  <si>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</si>
  <si>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</si>
  <si>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</si>
  <si>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</si>
  <si>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</si>
  <si>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</si>
  <si>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</si>
  <si>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</si>
  <si>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</si>
  <si>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</si>
  <si>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</si>
  <si>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</si>
  <si>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</si>
  <si>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</si>
  <si>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</si>
  <si>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</si>
  <si>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</si>
  <si>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</si>
  <si>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</si>
  <si>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</si>
  <si>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</si>
  <si>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</si>
  <si>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</si>
  <si>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</si>
  <si>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</si>
  <si>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</si>
  <si>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</si>
  <si>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</si>
  <si>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</si>
  <si>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</si>
  <si>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</si>
  <si>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</si>
  <si>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</si>
  <si>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</si>
  <si>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</si>
  <si>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</si>
  <si>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</si>
  <si>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</si>
  <si>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</si>
  <si>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</si>
  <si>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</si>
  <si>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</si>
  <si>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</si>
  <si>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</si>
  <si>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</si>
  <si>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</si>
  <si>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</si>
  <si>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</si>
  <si>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</si>
  <si>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</si>
  <si>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</si>
  <si>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</si>
  <si>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</si>
  <si>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</si>
  <si>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</si>
  <si>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</si>
  <si>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</si>
  <si>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</si>
  <si>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</si>
  <si>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</si>
  <si>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</si>
  <si>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</si>
  <si>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</si>
  <si>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</si>
  <si>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</si>
  <si>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</si>
  <si>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</si>
  <si>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</si>
  <si>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</si>
  <si>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</si>
  <si>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</si>
  <si>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</si>
  <si>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</si>
  <si>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</si>
  <si>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</si>
  <si>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</si>
  <si>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</si>
  <si>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</si>
  <si>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</si>
  <si>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</si>
  <si>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</si>
  <si>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</si>
  <si>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</si>
  <si>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</si>
  <si>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</si>
  <si>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</si>
  <si>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</si>
  <si>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</si>
  <si>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</si>
  <si>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</si>
  <si>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</si>
  <si>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</si>
  <si>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</si>
  <si>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</si>
  <si>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</si>
  <si>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</si>
  <si>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</si>
  <si>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</si>
  <si>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</si>
  <si>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</si>
  <si>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</si>
  <si>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</si>
  <si>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</si>
  <si>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</si>
  <si>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</si>
  <si>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</si>
  <si>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</si>
  <si>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</si>
  <si>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</si>
  <si>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</si>
  <si>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</si>
  <si>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</si>
  <si>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</si>
  <si>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</si>
  <si>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</si>
  <si>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</si>
  <si>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</si>
  <si>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</si>
  <si>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</si>
  <si>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</si>
  <si>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</si>
  <si>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</si>
  <si>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</si>
  <si>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</si>
  <si>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</si>
  <si>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</si>
  <si>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</si>
  <si>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</si>
  <si>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</si>
  <si>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</si>
  <si>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</si>
  <si>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</si>
  <si>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</si>
  <si>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</si>
  <si>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</si>
  <si>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</si>
  <si>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</si>
  <si>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</si>
  <si>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</si>
  <si>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</si>
  <si>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</si>
  <si>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</si>
  <si>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</si>
  <si>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</si>
  <si>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</si>
  <si>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</si>
  <si>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</si>
  <si>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</si>
  <si>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</si>
  <si>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</si>
  <si>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</si>
  <si>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</si>
  <si>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</si>
  <si>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</si>
  <si>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</si>
  <si>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</si>
  <si>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</si>
  <si>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</si>
  <si>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</si>
  <si>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</si>
  <si>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</si>
  <si>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</si>
  <si>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</si>
  <si>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</si>
  <si>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</si>
  <si>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</si>
  <si>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</si>
  <si>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</si>
  <si>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</si>
  <si>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</si>
  <si>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</si>
  <si>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</si>
  <si>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</si>
  <si>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</si>
  <si>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</si>
  <si>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</si>
  <si>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</si>
  <si>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</si>
  <si>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</si>
  <si>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</si>
  <si>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</si>
  <si>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</si>
  <si>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</si>
  <si>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</si>
  <si>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</si>
  <si>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</si>
  <si>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</si>
  <si>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</si>
  <si>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</si>
  <si>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</si>
  <si>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</si>
  <si>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</si>
  <si>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</si>
  <si>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</si>
  <si>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</si>
  <si>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</si>
  <si>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</si>
  <si>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</si>
  <si>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</si>
  <si>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</si>
  <si>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</si>
  <si>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</si>
  <si>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</si>
  <si>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</si>
  <si>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</si>
  <si>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</si>
  <si>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</si>
  <si>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</si>
  <si>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</si>
  <si>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</si>
  <si>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</si>
  <si>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</si>
  <si>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</si>
  <si>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</si>
  <si>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</si>
  <si>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</si>
  <si>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</si>
  <si>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</si>
  <si>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</si>
  <si>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</si>
  <si>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</si>
  <si>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</si>
  <si>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</si>
  <si>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</si>
  <si>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</si>
  <si>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</si>
  <si>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</si>
  <si>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</si>
  <si>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</si>
  <si>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</si>
  <si>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</si>
  <si>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</si>
  <si>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</si>
  <si>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</si>
  <si>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</si>
  <si>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</si>
  <si>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</si>
  <si>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</si>
  <si>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</si>
  <si>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</si>
  <si>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</si>
  <si>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</si>
  <si>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</si>
  <si>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</si>
  <si>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</si>
  <si>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</si>
  <si>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</si>
  <si>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</si>
  <si>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</si>
  <si>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</si>
  <si>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</si>
  <si>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</si>
  <si>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</si>
  <si>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</si>
  <si>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</si>
  <si>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</si>
  <si>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</si>
  <si>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</si>
  <si>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</si>
  <si>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</si>
  <si>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</si>
  <si>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</si>
  <si>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</si>
  <si>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</si>
  <si>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</si>
  <si>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</si>
  <si>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</si>
  <si>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</si>
  <si>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</si>
  <si>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</si>
  <si>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</si>
  <si>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</si>
  <si>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</si>
  <si>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</si>
  <si>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</si>
  <si>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</si>
  <si>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</si>
  <si>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</si>
  <si>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</si>
  <si>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</si>
  <si>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</si>
  <si>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</si>
  <si>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</si>
  <si>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</si>
  <si>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</si>
  <si>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</si>
  <si>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</si>
  <si>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</si>
  <si>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</si>
  <si>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</si>
  <si>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</si>
  <si>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</si>
  <si>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</si>
  <si>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</si>
  <si>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</si>
  <si>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</si>
  <si>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</si>
  <si>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</si>
  <si>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</si>
  <si>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</si>
  <si>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</si>
  <si>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</si>
  <si>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</si>
  <si>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</si>
  <si>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</si>
  <si>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</si>
  <si>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</si>
  <si>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</si>
  <si>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</si>
  <si>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</si>
  <si>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</si>
  <si>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</si>
  <si>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</si>
  <si>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</si>
  <si>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</si>
  <si>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</si>
  <si>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</si>
  <si>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</si>
  <si>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</si>
  <si>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</si>
  <si>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</si>
  <si>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</si>
  <si>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</si>
  <si>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</si>
  <si>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</si>
  <si>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</si>
  <si>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</si>
  <si>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</si>
  <si>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</si>
  <si>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</si>
  <si>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</si>
  <si>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</si>
  <si>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</si>
  <si>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</si>
  <si>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</si>
  <si>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</si>
  <si>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</si>
  <si>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</si>
  <si>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</si>
  <si>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</si>
  <si>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</si>
  <si>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</si>
  <si>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</si>
  <si>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</si>
  <si>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</si>
  <si>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</si>
  <si>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</si>
  <si>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</si>
  <si>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</si>
  <si>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</si>
  <si>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</si>
  <si>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</si>
  <si>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</si>
  <si>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</si>
  <si>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</si>
  <si>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</si>
  <si>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</si>
  <si>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</si>
  <si>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</si>
  <si>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</si>
  <si>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</si>
  <si>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</si>
  <si>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</si>
  <si>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</si>
  <si>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</si>
  <si>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</si>
  <si>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</si>
  <si>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</si>
  <si>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</si>
  <si>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</si>
  <si>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</si>
  <si>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</si>
  <si>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</si>
  <si>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</si>
  <si>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</si>
  <si>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</si>
  <si>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</si>
  <si>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</si>
  <si>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</si>
  <si>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</si>
  <si>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</si>
  <si>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</si>
  <si>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</si>
  <si>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</si>
  <si>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</si>
  <si>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</si>
  <si>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</si>
  <si>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</si>
  <si>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</si>
  <si>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</si>
  <si>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</si>
  <si>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</si>
  <si>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</si>
  <si>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</si>
  <si>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</si>
  <si>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</si>
  <si>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</si>
  <si>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</si>
  <si>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</si>
  <si>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</si>
  <si>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</si>
  <si>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</si>
  <si>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</si>
  <si>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</si>
  <si>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</si>
  <si>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</si>
  <si>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</si>
  <si>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</si>
  <si>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</si>
  <si>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</si>
  <si>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</si>
  <si>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</si>
  <si>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</si>
  <si>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</si>
  <si>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</si>
  <si>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</si>
  <si>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</si>
  <si>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</si>
  <si>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</si>
  <si>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</si>
  <si>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</si>
  <si>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</si>
  <si>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</si>
  <si>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</si>
  <si>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</si>
  <si>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</si>
  <si>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</si>
  <si>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</si>
  <si>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</si>
  <si>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</si>
  <si>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</si>
  <si>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</si>
  <si>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</si>
  <si>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</si>
  <si>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</si>
  <si>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</si>
  <si>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</si>
  <si>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</si>
  <si>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</si>
  <si>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</si>
  <si>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</si>
  <si>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</si>
  <si>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</si>
  <si>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</si>
  <si>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</si>
  <si>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</si>
  <si>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</si>
  <si>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</si>
  <si>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</si>
  <si>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</si>
  <si>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</si>
  <si>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</si>
  <si>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</si>
  <si>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</si>
  <si>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</si>
  <si>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</si>
  <si>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</si>
  <si>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</si>
  <si>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</si>
  <si>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</si>
  <si>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</si>
  <si>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</si>
  <si>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</si>
  <si>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</si>
  <si>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</si>
  <si>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</si>
  <si>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</si>
  <si>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</si>
  <si>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</si>
  <si>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</si>
  <si>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</si>
  <si>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</si>
  <si>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</si>
  <si>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</si>
  <si>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</si>
  <si>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</si>
  <si>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</si>
  <si>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</si>
  <si>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</si>
  <si>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</si>
  <si>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</si>
  <si>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</si>
  <si>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</si>
  <si>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</si>
  <si>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</si>
  <si>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</si>
  <si>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</si>
  <si>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</si>
  <si>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</si>
  <si>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</si>
  <si>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</si>
  <si>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</si>
  <si>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</si>
  <si>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</si>
  <si>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</si>
  <si>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</si>
  <si>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</si>
  <si>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</si>
  <si>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</si>
  <si>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</si>
  <si>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</si>
  <si>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</si>
  <si>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</si>
  <si>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</si>
  <si>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</si>
  <si>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</si>
  <si>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</si>
  <si>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</si>
  <si>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</si>
  <si>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</si>
  <si>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</si>
  <si>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</si>
  <si>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</si>
  <si>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</si>
  <si>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</si>
  <si>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</si>
  <si>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</si>
  <si>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</si>
  <si>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</si>
  <si>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</si>
  <si>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</si>
  <si>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</si>
  <si>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</si>
  <si>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</si>
  <si>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</si>
  <si>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</si>
  <si>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</si>
  <si>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</si>
  <si>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</si>
  <si>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</si>
  <si>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</si>
  <si>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</si>
  <si>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</si>
  <si>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</si>
  <si>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</si>
  <si>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</si>
  <si>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</si>
  <si>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</si>
  <si>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</si>
  <si>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</si>
  <si>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</si>
  <si>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</si>
  <si>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</si>
  <si>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</si>
  <si>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</si>
  <si>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</si>
  <si>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</si>
  <si>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</si>
  <si>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</si>
  <si>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</si>
  <si>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</si>
  <si>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</si>
  <si>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</si>
  <si>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</si>
  <si>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</si>
  <si>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</si>
  <si>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</si>
  <si>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</si>
  <si>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</si>
  <si>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</si>
  <si>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</si>
  <si>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</si>
  <si>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</si>
  <si>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</si>
  <si>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</si>
  <si>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</si>
  <si>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</si>
  <si>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</si>
  <si>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</si>
  <si>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</si>
  <si>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</si>
  <si>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</si>
  <si>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</si>
  <si>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</si>
  <si>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</si>
  <si>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</si>
  <si>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</si>
  <si>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</si>
  <si>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</si>
  <si>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</si>
  <si>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</si>
  <si>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</si>
  <si>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</si>
  <si>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</si>
  <si>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</si>
  <si>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</si>
  <si>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</si>
  <si>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</si>
  <si>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</si>
  <si>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</si>
  <si>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</si>
  <si>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</si>
  <si>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</si>
  <si>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</si>
  <si>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</si>
  <si>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</si>
  <si>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</si>
  <si>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</si>
  <si>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</si>
  <si>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</si>
  <si>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</si>
  <si>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</si>
  <si>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</si>
  <si>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</si>
  <si>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</si>
  <si>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</si>
  <si>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</si>
  <si>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</si>
  <si>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</si>
  <si>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</si>
  <si>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</si>
  <si>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</si>
  <si>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</si>
  <si>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</si>
  <si>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</si>
  <si>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</si>
  <si>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</si>
  <si>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</si>
  <si>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</si>
  <si>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</si>
  <si>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</si>
  <si>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</si>
  <si>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</si>
  <si>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</si>
  <si>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</si>
  <si>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</si>
  <si>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</si>
  <si>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</si>
  <si>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</si>
  <si>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</si>
  <si>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</si>
  <si>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</si>
  <si>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</si>
  <si>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</si>
  <si>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</si>
  <si>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</si>
  <si>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</si>
  <si>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</si>
  <si>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</si>
  <si>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</si>
  <si>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</si>
  <si>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</si>
  <si>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</si>
  <si>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</si>
  <si>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</si>
  <si>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</si>
  <si>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</si>
  <si>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</si>
  <si>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</si>
  <si>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</si>
  <si>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</si>
  <si>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</si>
  <si>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</si>
  <si>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</si>
  <si>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</si>
  <si>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</si>
  <si>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</si>
  <si>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</si>
  <si>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</si>
  <si>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</si>
  <si>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</si>
  <si>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</si>
  <si>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</si>
  <si>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</si>
  <si>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</si>
  <si>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</si>
  <si>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</si>
  <si>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</si>
  <si>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</si>
  <si>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</si>
  <si>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</si>
  <si>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</si>
  <si>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</si>
  <si>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</si>
  <si>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</si>
  <si>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</si>
  <si>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</si>
  <si>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</si>
  <si>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</si>
  <si>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</si>
  <si>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</si>
  <si>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</si>
  <si>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</si>
  <si>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</si>
  <si>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</si>
  <si>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</si>
  <si>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</si>
  <si>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</si>
  <si>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</si>
  <si>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</si>
  <si>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</si>
  <si>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</si>
  <si>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</si>
  <si>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</si>
  <si>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</si>
  <si>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</si>
  <si>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</si>
  <si>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</si>
  <si>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</si>
  <si>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</si>
  <si>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</si>
  <si>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</si>
  <si>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</si>
  <si>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</si>
  <si>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</si>
  <si>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</si>
  <si>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</si>
  <si>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</si>
  <si>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</si>
  <si>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</si>
  <si>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</si>
  <si>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</si>
  <si>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</si>
  <si>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</si>
  <si>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</si>
  <si>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</si>
  <si>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</si>
  <si>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</si>
  <si>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</si>
  <si>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</si>
  <si>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</si>
  <si>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</si>
  <si>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</si>
  <si>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</si>
  <si>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</si>
  <si>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</si>
  <si>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</si>
  <si>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</si>
  <si>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</si>
  <si>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</si>
  <si>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</si>
  <si>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</si>
  <si>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</si>
  <si>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</si>
  <si>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</si>
  <si>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</si>
  <si>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</si>
  <si>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</si>
  <si>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</si>
  <si>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</si>
  <si>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</si>
  <si>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</si>
  <si>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</si>
  <si>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</si>
  <si>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</si>
  <si>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</si>
  <si>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</si>
  <si>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</si>
  <si>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</si>
  <si>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</si>
  <si>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</si>
  <si>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</si>
  <si>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</si>
  <si>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</si>
  <si>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</si>
  <si>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</si>
  <si>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</si>
  <si>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</si>
  <si>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</si>
  <si>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</si>
  <si>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</si>
  <si>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</si>
  <si>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</si>
  <si>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</si>
  <si>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</si>
  <si>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</si>
  <si>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</si>
  <si>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</si>
  <si>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</si>
  <si>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</si>
  <si>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</si>
  <si>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</si>
  <si>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</si>
  <si>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</si>
  <si>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</si>
  <si>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</si>
  <si>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</si>
  <si>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</si>
  <si>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</si>
  <si>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</si>
  <si>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</si>
  <si>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</si>
  <si>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</si>
  <si>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</si>
  <si>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</si>
  <si>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</si>
  <si>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</si>
  <si>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</si>
  <si>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</si>
  <si>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</si>
  <si>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</si>
  <si>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</si>
  <si>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</si>
  <si>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</si>
  <si>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</si>
  <si>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</si>
  <si>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</si>
  <si>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</si>
  <si>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</si>
  <si>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</si>
  <si>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</si>
  <si>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</si>
  <si>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</si>
  <si>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</si>
  <si>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</si>
  <si>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</si>
  <si>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</si>
  <si>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</si>
  <si>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</si>
  <si>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</si>
  <si>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</si>
  <si>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</si>
  <si>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</si>
  <si>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</si>
  <si>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</si>
  <si>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</si>
  <si>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</si>
  <si>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</si>
  <si>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</si>
  <si>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</si>
  <si>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</si>
  <si>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</si>
  <si>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</si>
  <si>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</si>
  <si>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</si>
  <si>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</si>
  <si>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</si>
  <si>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</si>
  <si>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</si>
  <si>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</si>
  <si>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</si>
  <si>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</si>
  <si>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</si>
  <si>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</si>
  <si>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</si>
  <si>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</si>
  <si>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</si>
  <si>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</si>
  <si>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</si>
  <si>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</si>
  <si>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</si>
  <si>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</si>
  <si>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</si>
  <si>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</si>
  <si>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</si>
  <si>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</si>
  <si>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</si>
  <si>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</si>
  <si>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</si>
  <si>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</si>
  <si>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</si>
  <si>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</si>
  <si>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</si>
  <si>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</si>
  <si>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</si>
  <si>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</si>
  <si>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</si>
  <si>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</si>
  <si>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</si>
  <si>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</si>
  <si>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</si>
  <si>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</si>
  <si>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</si>
  <si>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</si>
  <si>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</si>
  <si>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</si>
  <si>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</si>
  <si>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</si>
  <si>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</si>
  <si>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</si>
  <si>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</si>
  <si>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</si>
  <si>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</si>
  <si>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</si>
  <si>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</si>
  <si>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</si>
  <si>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</si>
  <si>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</si>
  <si>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</si>
  <si>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</si>
  <si>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</si>
  <si>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</si>
  <si>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</si>
  <si>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</si>
  <si>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</si>
  <si>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</si>
  <si>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</si>
  <si>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</si>
  <si>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</si>
  <si>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</si>
  <si>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</si>
  <si>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</si>
  <si>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</si>
  <si>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</si>
  <si>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</si>
  <si>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</si>
  <si>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</si>
  <si>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</si>
  <si>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</si>
  <si>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</si>
  <si>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</si>
  <si>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</si>
  <si>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</si>
  <si>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</si>
  <si>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</si>
  <si>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</si>
  <si>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</si>
  <si>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</si>
  <si>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</si>
  <si>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</si>
  <si>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</si>
  <si>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</si>
  <si>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</si>
  <si>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</si>
  <si>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</si>
  <si>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</si>
  <si>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</si>
  <si>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</si>
  <si>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</si>
  <si>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</si>
  <si>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</si>
  <si>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</si>
  <si>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</si>
  <si>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</si>
  <si>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</si>
  <si>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</si>
  <si>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</si>
  <si>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</si>
  <si>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</si>
  <si>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</si>
  <si>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</si>
  <si>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</si>
  <si>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</si>
  <si>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</si>
  <si>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</si>
  <si>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</si>
  <si>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</si>
  <si>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</si>
  <si>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</si>
  <si>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</si>
  <si>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</si>
  <si>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</si>
  <si>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</si>
  <si>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</si>
  <si>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</si>
  <si>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</si>
  <si>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</si>
  <si>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</si>
  <si>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</si>
  <si>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</si>
  <si>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</si>
  <si>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</si>
  <si>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</si>
  <si>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</si>
  <si>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</si>
  <si>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</si>
  <si>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</si>
  <si>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</si>
  <si>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</si>
  <si>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</si>
  <si>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</si>
  <si>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</si>
  <si>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</si>
  <si>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</si>
  <si>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</si>
  <si>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</si>
  <si>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</si>
  <si>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</si>
  <si>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</si>
  <si>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</si>
  <si>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</si>
  <si>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</si>
  <si>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</si>
  <si>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</si>
  <si>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</si>
  <si>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</si>
  <si>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</si>
  <si>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</si>
  <si>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</si>
  <si>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</si>
  <si>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</si>
  <si>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</si>
  <si>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</si>
  <si>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</si>
  <si>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</si>
  <si>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</si>
  <si>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</si>
  <si>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</si>
  <si>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</si>
  <si>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</si>
  <si>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</si>
  <si>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</si>
  <si>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</si>
  <si>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</si>
  <si>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</si>
  <si>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</si>
  <si>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</si>
  <si>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</si>
  <si>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</si>
  <si>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</si>
  <si>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</si>
  <si>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</si>
  <si>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</si>
  <si>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</si>
  <si>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</si>
  <si>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</si>
  <si>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</si>
  <si>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</si>
  <si>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</si>
  <si>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</si>
  <si>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</si>
  <si>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</si>
  <si>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</si>
  <si>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</si>
  <si>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</si>
  <si>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</si>
  <si>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</si>
  <si>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</si>
  <si>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</si>
  <si>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</si>
  <si>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</si>
  <si>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</si>
  <si>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</si>
  <si>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</si>
  <si>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</si>
  <si>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</si>
  <si>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</si>
  <si>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</si>
  <si>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</si>
  <si>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</si>
  <si>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</si>
  <si>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</si>
  <si>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</si>
  <si>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</si>
  <si>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</si>
  <si>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</si>
  <si>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</si>
  <si>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</si>
  <si>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</si>
  <si>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</si>
  <si>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</si>
  <si>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</si>
  <si>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</si>
  <si>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</si>
  <si>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</si>
  <si>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</si>
  <si>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</si>
  <si>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</si>
  <si>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</si>
  <si>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</si>
  <si>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</si>
  <si>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</si>
  <si>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</si>
  <si>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</si>
  <si>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</si>
  <si>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</si>
  <si>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</si>
  <si>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</si>
  <si>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</si>
  <si>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</si>
  <si>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</si>
  <si>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</si>
  <si>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</si>
  <si>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</si>
  <si>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</si>
  <si>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</si>
  <si>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</si>
  <si>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</si>
  <si>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</si>
  <si>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</si>
  <si>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</si>
  <si>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</si>
  <si>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</si>
  <si>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</si>
  <si>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</si>
  <si>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</si>
  <si>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</si>
  <si>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</si>
  <si>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</si>
  <si>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</si>
  <si>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</si>
  <si>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</si>
  <si>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</si>
  <si>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</si>
  <si>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</si>
  <si>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</si>
  <si>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</si>
  <si>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</si>
  <si>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</si>
  <si>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</si>
  <si>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</si>
  <si>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</si>
  <si>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</si>
  <si>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</si>
  <si>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</si>
  <si>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</si>
  <si>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</si>
  <si>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</si>
  <si>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</si>
  <si>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</si>
  <si>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</si>
  <si>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</si>
  <si>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</si>
  <si>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</si>
  <si>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</si>
  <si>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</si>
  <si>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</si>
  <si>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</si>
  <si>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</si>
  <si>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</si>
  <si>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</si>
  <si>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</si>
  <si>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</si>
  <si>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</si>
  <si>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</si>
  <si>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</si>
  <si>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</si>
  <si>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</si>
  <si>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</si>
  <si>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</si>
  <si>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</si>
  <si>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</si>
  <si>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</si>
  <si>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</si>
  <si>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</si>
  <si>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</si>
  <si>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</si>
  <si>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</si>
  <si>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</si>
  <si>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</si>
  <si>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</si>
  <si>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</si>
  <si>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</si>
  <si>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</si>
  <si>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</si>
  <si>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</si>
  <si>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</si>
  <si>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</si>
  <si>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</si>
  <si>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</si>
  <si>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</si>
  <si>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</si>
  <si>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</si>
  <si>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</si>
  <si>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</si>
  <si>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</si>
  <si>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</si>
  <si>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</si>
  <si>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</si>
  <si>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</si>
  <si>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</si>
  <si>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</si>
  <si>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</si>
  <si>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</si>
  <si>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</si>
  <si>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</si>
  <si>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</si>
  <si>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</si>
  <si>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</si>
  <si>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</si>
  <si>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</si>
  <si>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</si>
  <si>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</si>
  <si>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</si>
  <si>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</si>
  <si>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</si>
  <si>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</si>
  <si>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</si>
  <si>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</si>
  <si>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</si>
  <si>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</si>
  <si>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</si>
  <si>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</si>
  <si>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</si>
  <si>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</si>
  <si>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</si>
  <si>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</si>
  <si>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</si>
  <si>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</si>
  <si>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</si>
  <si>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</si>
  <si>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</si>
  <si>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</si>
  <si>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</si>
  <si>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</si>
  <si>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</si>
  <si>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</si>
  <si>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</si>
  <si>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</si>
  <si>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</si>
  <si>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</si>
  <si>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</si>
  <si>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</si>
  <si>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</si>
  <si>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</si>
  <si>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</si>
  <si>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</si>
  <si>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</si>
  <si>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</si>
  <si>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</si>
  <si>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</si>
  <si>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</si>
  <si>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</si>
  <si>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</si>
  <si>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</si>
  <si>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</si>
  <si>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</si>
  <si>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</si>
  <si>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</si>
  <si>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</si>
  <si>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</si>
  <si>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</si>
  <si>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</si>
  <si>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</si>
  <si>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</si>
  <si>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</si>
  <si>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</si>
  <si>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</si>
  <si>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</si>
  <si>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</si>
  <si>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</si>
  <si>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</si>
  <si>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</si>
  <si>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</si>
  <si>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</si>
  <si>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</si>
  <si>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</si>
  <si>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</si>
  <si>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</si>
  <si>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</si>
  <si>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</si>
  <si>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</si>
  <si>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</si>
  <si>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</si>
  <si>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</si>
  <si>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</si>
  <si>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</si>
  <si>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</si>
  <si>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</si>
  <si>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</si>
  <si>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</si>
  <si>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</si>
  <si>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</si>
  <si>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</si>
  <si>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</si>
  <si>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</si>
  <si>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</si>
  <si>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</si>
  <si>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</si>
  <si>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</si>
  <si>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</si>
  <si>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</si>
  <si>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</si>
  <si>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</si>
  <si>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</si>
  <si>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</si>
  <si>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</si>
  <si>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</si>
  <si>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</si>
  <si>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</si>
  <si>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</si>
  <si>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</si>
  <si>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</si>
  <si>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</si>
  <si>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</si>
  <si>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</si>
  <si>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</si>
  <si>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</si>
  <si>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</si>
  <si>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</si>
  <si>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</si>
  <si>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</si>
  <si>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</si>
  <si>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</si>
  <si>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</si>
  <si>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</si>
  <si>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</si>
  <si>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</si>
  <si>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</si>
  <si>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</si>
  <si>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</si>
  <si>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</si>
  <si>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</si>
  <si>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</si>
  <si>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</si>
  <si>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</si>
  <si>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</si>
  <si>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</si>
  <si>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</si>
  <si>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</si>
  <si>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</si>
  <si>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</si>
  <si>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</si>
  <si>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</si>
  <si>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</si>
  <si>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</si>
  <si>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</si>
  <si>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</si>
  <si>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</si>
  <si>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</si>
  <si>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</si>
  <si>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</si>
  <si>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</si>
  <si>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</si>
  <si>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</si>
  <si>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</si>
  <si>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</si>
  <si>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</si>
  <si>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</si>
  <si>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</si>
  <si>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</si>
  <si>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</si>
  <si>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</si>
  <si>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</si>
  <si>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</si>
  <si>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</si>
  <si>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</si>
  <si>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</si>
  <si>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</si>
  <si>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</si>
  <si>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</si>
  <si>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</si>
  <si>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</si>
  <si>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</si>
  <si>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</si>
  <si>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</si>
  <si>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</si>
  <si>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</si>
  <si>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</si>
  <si>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</si>
  <si>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</si>
  <si>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</si>
  <si>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</si>
  <si>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</si>
  <si>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</si>
  <si>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</si>
  <si>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</si>
  <si>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</si>
  <si>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</si>
  <si>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</si>
  <si>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</si>
  <si>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</si>
  <si>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</si>
  <si>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</si>
  <si>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</si>
  <si>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</si>
  <si>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</si>
  <si>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</si>
  <si>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</si>
  <si>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</si>
  <si>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</si>
  <si>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</si>
  <si>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</si>
  <si>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</si>
  <si>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</si>
  <si>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</si>
  <si>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</si>
  <si>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</si>
  <si>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</si>
  <si>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</si>
  <si>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</si>
  <si>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</si>
  <si>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</si>
  <si>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</si>
  <si>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</si>
  <si>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</si>
  <si>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</si>
  <si>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</si>
  <si>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</si>
  <si>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</si>
  <si>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</si>
  <si>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</si>
  <si>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</si>
  <si>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</si>
  <si>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</si>
  <si>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</si>
  <si>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</si>
  <si>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</si>
  <si>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</si>
  <si>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</si>
  <si>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</si>
  <si>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</si>
  <si>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</si>
  <si>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</si>
  <si>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</si>
  <si>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</si>
  <si>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</si>
  <si>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</si>
  <si>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</si>
  <si>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</si>
  <si>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</si>
  <si>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</si>
  <si>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</si>
  <si>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</si>
  <si>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</si>
  <si>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</si>
  <si>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</si>
  <si>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</si>
  <si>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</si>
  <si>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</si>
  <si>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</si>
  <si>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</si>
  <si>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</si>
  <si>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</si>
  <si>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</si>
  <si>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</si>
  <si>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</si>
  <si>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</si>
  <si>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</si>
  <si>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</si>
  <si>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</si>
  <si>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</si>
  <si>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</si>
  <si>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</si>
  <si>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</si>
  <si>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</si>
  <si>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</si>
  <si>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</si>
  <si>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</si>
  <si>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</si>
  <si>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</si>
  <si>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</si>
  <si>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</si>
  <si>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</si>
  <si>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</si>
  <si>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</si>
  <si>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</si>
  <si>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</si>
  <si>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</si>
  <si>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</si>
  <si>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</si>
  <si>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</si>
  <si>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</si>
  <si>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</si>
  <si>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</si>
  <si>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</si>
  <si>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</si>
  <si>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</si>
  <si>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</si>
  <si>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</si>
  <si>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</si>
  <si>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</si>
  <si>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</si>
  <si>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</si>
  <si>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</si>
  <si>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</si>
  <si>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</si>
  <si>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</si>
  <si>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</si>
  <si>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</si>
  <si>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</si>
  <si>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</si>
  <si>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</si>
  <si>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</si>
  <si>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</si>
  <si>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</si>
  <si>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</si>
  <si>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</si>
  <si>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</si>
  <si>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</si>
  <si>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</si>
  <si>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</si>
  <si>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</si>
  <si>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</si>
  <si>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</si>
  <si>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</si>
  <si>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</si>
  <si>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</si>
  <si>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</si>
  <si>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</si>
  <si>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</si>
  <si>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</si>
  <si>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</si>
  <si>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</si>
  <si>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</si>
  <si>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</si>
  <si>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</si>
  <si>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</si>
  <si>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</si>
  <si>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</si>
  <si>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</si>
  <si>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</si>
  <si>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</si>
  <si>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</si>
  <si>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</si>
  <si>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</si>
  <si>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</si>
  <si>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</si>
  <si>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</si>
  <si>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</si>
  <si>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</si>
  <si>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</si>
  <si>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</si>
  <si>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</si>
  <si>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</si>
  <si>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</si>
  <si>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</si>
  <si>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</si>
  <si>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</si>
  <si>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</si>
  <si>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</si>
  <si>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</si>
  <si>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</si>
  <si>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</si>
  <si>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</si>
  <si>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</si>
  <si>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</si>
  <si>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</si>
  <si>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</si>
  <si>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</si>
  <si>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</si>
  <si>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</si>
  <si>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</si>
  <si>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</si>
  <si>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</si>
  <si>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</si>
  <si>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</si>
  <si>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</si>
  <si>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</si>
  <si>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</si>
  <si>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</si>
  <si>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</si>
  <si>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</si>
  <si>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</si>
  <si>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</si>
  <si>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</si>
  <si>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</si>
  <si>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</si>
  <si>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</si>
  <si>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</si>
  <si>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</si>
  <si>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</si>
  <si>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</si>
  <si>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</si>
  <si>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</si>
  <si>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</si>
  <si>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</si>
  <si>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</si>
  <si>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</si>
  <si>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</si>
  <si>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</si>
  <si>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</si>
  <si>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</si>
  <si>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</si>
  <si>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</si>
  <si>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</si>
  <si>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</si>
  <si>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</si>
  <si>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</si>
  <si>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</si>
  <si>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</si>
  <si>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</si>
  <si>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</si>
  <si>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</si>
  <si>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</si>
  <si>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</si>
  <si>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</si>
  <si>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</si>
  <si>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</si>
  <si>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</si>
  <si>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</si>
  <si>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</si>
  <si>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</si>
  <si>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</si>
  <si>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</si>
  <si>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</si>
  <si>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</si>
  <si>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</si>
  <si>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</si>
  <si>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</si>
  <si>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</si>
  <si>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</si>
  <si>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</si>
  <si>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</si>
  <si>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</si>
  <si>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</si>
  <si>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</si>
  <si>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</si>
  <si>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</si>
  <si>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</si>
  <si>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</si>
  <si>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</si>
  <si>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</si>
  <si>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</si>
  <si>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</si>
  <si>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</si>
  <si>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</si>
  <si>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</si>
  <si>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</si>
  <si>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</si>
  <si>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</si>
  <si>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</si>
  <si>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</si>
  <si>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</si>
  <si>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</si>
  <si>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</si>
  <si>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</si>
  <si>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</si>
  <si>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</si>
  <si>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</si>
  <si>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</si>
  <si>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</si>
  <si>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</si>
  <si>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</si>
  <si>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</si>
  <si>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</si>
  <si>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</si>
  <si>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</si>
  <si>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</si>
  <si>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</si>
  <si>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</si>
  <si>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</si>
  <si>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</si>
  <si>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</si>
  <si>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</si>
  <si>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</si>
  <si>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</si>
  <si>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</si>
  <si>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</si>
  <si>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</si>
  <si>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</si>
  <si>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</si>
  <si>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</si>
  <si>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</si>
  <si>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</si>
  <si>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</si>
  <si>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</si>
  <si>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</si>
  <si>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</si>
  <si>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</si>
  <si>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</si>
  <si>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</si>
  <si>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</si>
  <si>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</si>
  <si>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</si>
  <si>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</si>
  <si>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</si>
  <si>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</si>
  <si>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</si>
  <si>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</si>
  <si>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</si>
  <si>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</si>
  <si>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</si>
  <si>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</si>
  <si>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</si>
  <si>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</si>
  <si>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</si>
  <si>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</si>
  <si>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</si>
  <si>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</si>
  <si>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</si>
  <si>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</si>
  <si>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</si>
  <si>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</si>
  <si>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</si>
  <si>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</si>
  <si>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</si>
  <si>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</si>
  <si>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</si>
  <si>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</si>
  <si>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</si>
  <si>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</si>
  <si>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</si>
  <si>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</si>
  <si>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</si>
  <si>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</si>
  <si>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</si>
  <si>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</si>
  <si>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</si>
  <si>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</si>
  <si>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</si>
  <si>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</si>
  <si>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</si>
  <si>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</si>
  <si>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</si>
  <si>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</si>
  <si>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</si>
  <si>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</si>
  <si>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</si>
  <si>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</si>
  <si>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</si>
  <si>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</si>
  <si>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</si>
  <si>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</si>
  <si>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</si>
  <si>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</si>
  <si>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</si>
  <si>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</si>
  <si>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</si>
  <si>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</si>
  <si>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</si>
  <si>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</si>
  <si>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</si>
  <si>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</si>
  <si>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</si>
  <si>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</si>
  <si>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</si>
  <si>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</si>
  <si>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</si>
  <si>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</si>
  <si>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</si>
  <si>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</si>
  <si>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</si>
  <si>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</si>
  <si>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</si>
  <si>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</si>
  <si>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</si>
  <si>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</si>
  <si>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</si>
  <si>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</si>
  <si>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</si>
  <si>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</si>
  <si>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</si>
  <si>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</si>
  <si>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</si>
  <si>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</si>
  <si>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</si>
  <si>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</si>
  <si>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</si>
  <si>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</si>
  <si>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</si>
  <si>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</si>
  <si>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</si>
  <si>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</si>
  <si>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</si>
  <si>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</si>
  <si>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</si>
  <si>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</si>
  <si>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</si>
  <si>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</si>
  <si>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</si>
  <si>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</si>
  <si>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</si>
  <si>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</si>
  <si>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</si>
  <si>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</si>
  <si>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</si>
  <si>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</si>
  <si>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</si>
  <si>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</si>
  <si>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</si>
  <si>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</si>
  <si>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</si>
  <si>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</si>
  <si>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</si>
  <si>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</si>
  <si>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</si>
  <si>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</si>
  <si>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</si>
  <si>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</si>
  <si>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</si>
  <si>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</si>
  <si>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</si>
  <si>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</si>
  <si>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</si>
  <si>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</si>
  <si>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</si>
  <si>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</si>
  <si>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</si>
  <si>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</si>
  <si>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</si>
  <si>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</si>
  <si>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</si>
  <si>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</si>
  <si>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</si>
  <si>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</si>
  <si>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</si>
  <si>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</si>
  <si>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</si>
  <si>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</si>
  <si>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</si>
  <si>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</si>
  <si>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</si>
  <si>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</si>
  <si>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</si>
  <si>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</si>
  <si>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</si>
  <si>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</si>
  <si>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</si>
  <si>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</si>
  <si>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</si>
  <si>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</si>
  <si>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</si>
  <si>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</si>
  <si>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</si>
  <si>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</si>
  <si>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</si>
  <si>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</si>
  <si>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</si>
  <si>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</si>
  <si>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</si>
  <si>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</si>
  <si>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</si>
  <si>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</si>
  <si>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</si>
  <si>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</si>
  <si>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</si>
  <si>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</si>
  <si>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</si>
  <si>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</si>
  <si>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</si>
  <si>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</si>
  <si>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</si>
  <si>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</si>
  <si>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</si>
  <si>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</si>
  <si>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</si>
  <si>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</si>
  <si>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</si>
  <si>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</si>
  <si>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</si>
  <si>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</si>
  <si>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</si>
  <si>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</si>
  <si>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</si>
  <si>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</si>
  <si>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</si>
  <si>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</si>
  <si>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</si>
  <si>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</si>
  <si>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</si>
  <si>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</si>
  <si>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</si>
  <si>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</si>
  <si>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</si>
  <si>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</si>
  <si>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</si>
  <si>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</si>
  <si>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</si>
  <si>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</si>
  <si>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</si>
  <si>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</si>
  <si>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</si>
  <si>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</si>
  <si>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</si>
  <si>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</si>
  <si>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</si>
  <si>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</si>
  <si>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</si>
  <si>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</si>
  <si>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</si>
  <si>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</si>
  <si>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</si>
  <si>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</si>
  <si>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</si>
  <si>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</si>
  <si>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</si>
  <si>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</si>
  <si>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</si>
  <si>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</si>
  <si>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</si>
  <si>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</si>
  <si>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</si>
  <si>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</si>
  <si>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</si>
  <si>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</si>
  <si>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</si>
  <si>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</si>
  <si>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</si>
  <si>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</si>
  <si>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</si>
  <si>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</si>
  <si>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</si>
  <si>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</si>
  <si>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</si>
  <si>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</si>
  <si>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</si>
  <si>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</si>
  <si>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</si>
  <si>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</si>
  <si>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</si>
  <si>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</si>
  <si>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</si>
  <si>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</si>
  <si>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</si>
  <si>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</si>
  <si>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</si>
  <si>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</si>
  <si>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</si>
  <si>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</si>
  <si>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</si>
  <si>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</si>
  <si>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</si>
  <si>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</si>
  <si>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</si>
  <si>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</si>
  <si>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</si>
  <si>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</si>
  <si>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</si>
  <si>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</si>
  <si>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</si>
  <si>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</si>
  <si>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</si>
  <si>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</si>
  <si>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</si>
  <si>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</si>
  <si>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</si>
  <si>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</si>
  <si>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</si>
  <si>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</si>
  <si>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</si>
  <si>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</si>
  <si>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</si>
  <si>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</si>
  <si>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</si>
  <si>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</si>
  <si>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</si>
  <si>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</si>
  <si>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</si>
  <si>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</si>
  <si>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</si>
  <si>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</si>
  <si>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</si>
  <si>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</si>
  <si>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</si>
  <si>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</si>
  <si>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</si>
  <si>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</si>
  <si>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</si>
  <si>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</si>
  <si>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</si>
  <si>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</si>
  <si>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</si>
  <si>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</si>
  <si>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</si>
  <si>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</si>
  <si>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</si>
  <si>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</si>
  <si>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</si>
  <si>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</si>
  <si>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</si>
  <si>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</si>
  <si>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</si>
  <si>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</si>
  <si>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</si>
  <si>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</si>
  <si>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</si>
  <si>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</si>
  <si>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</si>
  <si>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</si>
  <si>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</si>
  <si>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</si>
  <si>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</si>
  <si>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</si>
  <si>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</si>
  <si>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</si>
  <si>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</si>
  <si>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</si>
  <si>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</si>
  <si>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</si>
  <si>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</si>
  <si>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</si>
  <si>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</si>
  <si>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</si>
  <si>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</si>
  <si>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</si>
  <si>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</si>
  <si>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</si>
  <si>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</si>
  <si>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</si>
  <si>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</si>
  <si>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</si>
  <si>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</si>
  <si>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</si>
  <si>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</si>
  <si>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</si>
  <si>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</si>
  <si>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</si>
  <si>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</si>
  <si>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</si>
  <si>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</si>
  <si>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</si>
  <si>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</si>
  <si>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</si>
  <si>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</si>
  <si>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</si>
  <si>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</si>
  <si>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</si>
  <si>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</si>
  <si>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</si>
  <si>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</si>
  <si>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</si>
  <si>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</si>
  <si>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</si>
  <si>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</si>
  <si>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</si>
  <si>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</si>
  <si>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</si>
  <si>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</si>
  <si>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</si>
  <si>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</si>
  <si>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</si>
  <si>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</si>
  <si>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</si>
  <si>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</si>
  <si>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</si>
  <si>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</si>
  <si>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</si>
  <si>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</si>
  <si>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</si>
  <si>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</si>
  <si>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</si>
  <si>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</si>
  <si>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</si>
  <si>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</si>
  <si>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</si>
  <si>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</si>
  <si>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</si>
  <si>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</si>
  <si>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</si>
  <si>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</si>
  <si>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</si>
  <si>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</si>
  <si>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</si>
  <si>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</si>
  <si>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</si>
  <si>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</si>
  <si>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</si>
  <si>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</si>
  <si>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</si>
  <si>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</si>
  <si>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</si>
  <si>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</si>
  <si>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</si>
  <si>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</si>
  <si>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</si>
  <si>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</si>
  <si>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</si>
  <si>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</si>
  <si>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</si>
  <si>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</si>
  <si>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</si>
  <si>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</si>
  <si>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</si>
  <si>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</si>
  <si>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</si>
  <si>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</si>
  <si>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</si>
  <si>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</si>
  <si>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</si>
  <si>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</si>
  <si>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</si>
  <si>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</si>
  <si>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</si>
  <si>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</si>
  <si>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</si>
  <si>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</si>
  <si>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</si>
  <si>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</si>
  <si>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</si>
  <si>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</si>
  <si>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</si>
  <si>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</si>
  <si>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</si>
  <si>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</si>
  <si>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</si>
  <si>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</si>
  <si>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</si>
  <si>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</si>
  <si>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</si>
  <si>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</si>
  <si>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</si>
  <si>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</si>
  <si>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</si>
  <si>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</si>
  <si>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</si>
  <si>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</si>
  <si>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</si>
  <si>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</si>
  <si>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</si>
  <si>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</si>
  <si>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</si>
  <si>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</si>
  <si>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</si>
  <si>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</si>
  <si>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</si>
  <si>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</si>
  <si>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</si>
  <si>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</si>
  <si>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</si>
  <si>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</si>
  <si>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</si>
  <si>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</si>
  <si>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</si>
  <si>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</si>
  <si>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</si>
  <si>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</si>
  <si>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</si>
  <si>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</si>
  <si>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</si>
  <si>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</si>
  <si>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</si>
  <si>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</si>
  <si>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</si>
  <si>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</si>
  <si>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</si>
  <si>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</si>
  <si>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</si>
  <si>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</si>
  <si>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</si>
  <si>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</si>
  <si>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</si>
  <si>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</si>
  <si>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</si>
  <si>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</si>
  <si>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</si>
  <si>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</si>
  <si>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</si>
  <si>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</si>
  <si>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</si>
  <si>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</si>
  <si>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</si>
  <si>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</si>
  <si>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</si>
  <si>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</si>
  <si>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</si>
  <si>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</si>
  <si>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</si>
  <si>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</si>
  <si>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</si>
  <si>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</si>
  <si>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</si>
  <si>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</si>
  <si>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</si>
  <si>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</si>
  <si>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</si>
  <si>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</si>
  <si>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</si>
  <si>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</si>
  <si>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</si>
  <si>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</si>
  <si>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</si>
  <si>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</si>
  <si>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</si>
  <si>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</si>
  <si>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</si>
  <si>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</si>
  <si>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</si>
  <si>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</si>
  <si>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</si>
  <si>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</si>
  <si>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</si>
  <si>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</si>
  <si>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</si>
  <si>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</si>
  <si>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</si>
  <si>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</si>
  <si>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</si>
  <si>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</si>
  <si>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</si>
  <si>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</si>
  <si>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</si>
  <si>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</si>
  <si>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</si>
  <si>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</si>
  <si>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</si>
  <si>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</si>
  <si>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</si>
  <si>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</si>
  <si>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</si>
  <si>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</si>
  <si>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</si>
  <si>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</si>
  <si>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</si>
  <si>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</si>
  <si>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</si>
  <si>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</si>
  <si>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</si>
  <si>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</si>
  <si>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</si>
  <si>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</si>
  <si>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</si>
  <si>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</si>
  <si>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</si>
  <si>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</si>
  <si>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</si>
  <si>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</si>
  <si>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</si>
  <si>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</si>
  <si>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</si>
  <si>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</si>
  <si>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</si>
  <si>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</si>
  <si>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</si>
  <si>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</si>
  <si>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</si>
  <si>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</si>
  <si>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</si>
  <si>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</si>
  <si>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</si>
  <si>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</si>
  <si>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</si>
  <si>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</si>
  <si>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</si>
  <si>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</si>
  <si>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</si>
  <si>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</si>
  <si>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</si>
  <si>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</si>
  <si>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</si>
  <si>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</si>
  <si>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</si>
  <si>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</si>
  <si>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</si>
  <si>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</si>
  <si>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</si>
  <si>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</si>
  <si>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</si>
  <si>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</si>
  <si>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</si>
  <si>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</si>
  <si>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</si>
  <si>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</si>
  <si>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</si>
  <si>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</si>
  <si>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</si>
  <si>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</si>
  <si>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</si>
  <si>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</si>
  <si>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</si>
  <si>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</si>
  <si>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</si>
  <si>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</si>
  <si>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</si>
  <si>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</si>
  <si>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</si>
  <si>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</si>
  <si>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</si>
  <si>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</si>
  <si>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</si>
  <si>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</si>
  <si>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</si>
  <si>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</si>
  <si>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</si>
  <si>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</si>
  <si>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</si>
  <si>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</si>
  <si>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</si>
  <si>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</si>
  <si>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</si>
  <si>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</si>
  <si>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</si>
  <si>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</si>
  <si>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</si>
  <si>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</si>
  <si>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</si>
  <si>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</si>
  <si>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</si>
  <si>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</si>
  <si>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</si>
  <si>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</si>
  <si>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</si>
  <si>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</si>
  <si>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</si>
  <si>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</si>
  <si>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</si>
  <si>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</si>
  <si>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</si>
  <si>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</si>
  <si>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</si>
  <si>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</si>
  <si>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</si>
  <si>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</si>
  <si>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</si>
  <si>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</si>
  <si>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</si>
  <si>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</si>
  <si>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</si>
  <si>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</si>
  <si>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</si>
  <si>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</si>
  <si>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</si>
  <si>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</si>
  <si>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</si>
  <si>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</si>
  <si>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</si>
  <si>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</si>
  <si>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</si>
  <si>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</si>
  <si>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</si>
  <si>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</si>
  <si>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</si>
  <si>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</si>
  <si>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</si>
  <si>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</si>
  <si>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</si>
  <si>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</si>
  <si>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</si>
  <si>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</si>
  <si>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</si>
  <si>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</si>
  <si>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</si>
  <si>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</si>
  <si>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</si>
  <si>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</si>
  <si>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</si>
  <si>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</si>
  <si>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</si>
  <si>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</si>
  <si>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</si>
  <si>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</si>
  <si>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</si>
  <si>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</si>
  <si>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</si>
  <si>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</si>
  <si>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</si>
  <si>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</si>
  <si>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</si>
  <si>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</si>
  <si>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</si>
  <si>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</si>
  <si>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</si>
  <si>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</si>
  <si>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</si>
  <si>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</si>
  <si>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</si>
  <si>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</si>
  <si>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</si>
  <si>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</si>
  <si>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</si>
  <si>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</si>
  <si>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</si>
  <si>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</si>
  <si>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</si>
  <si>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</si>
  <si>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</si>
  <si>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</si>
  <si>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</si>
  <si>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</si>
  <si>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</si>
  <si>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</si>
  <si>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</si>
  <si>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</si>
  <si>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</si>
  <si>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</si>
  <si>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</si>
  <si>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</si>
  <si>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</si>
  <si>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</si>
  <si>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</si>
  <si>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</si>
  <si>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</si>
  <si>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</si>
  <si>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</si>
  <si>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</si>
  <si>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</si>
  <si>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</si>
  <si>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</si>
  <si>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</si>
  <si>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</si>
  <si>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</si>
  <si>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</si>
  <si>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</si>
  <si>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</si>
  <si>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</si>
  <si>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</si>
  <si>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</si>
  <si>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</si>
  <si>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</si>
  <si>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</si>
  <si>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</si>
  <si>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</si>
  <si>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</si>
  <si>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</si>
  <si>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</si>
  <si>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</si>
  <si>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</si>
  <si>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</si>
  <si>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</si>
  <si>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</si>
  <si>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</si>
  <si>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</si>
  <si>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</si>
  <si>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</si>
  <si>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</si>
  <si>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</si>
  <si>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</si>
  <si>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</si>
  <si>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</si>
  <si>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</si>
  <si>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</si>
  <si>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</si>
  <si>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</si>
  <si>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</si>
  <si>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</si>
  <si>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</si>
  <si>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</si>
  <si>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</si>
  <si>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</si>
  <si>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</si>
  <si>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</si>
  <si>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</si>
  <si>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</si>
  <si>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</si>
  <si>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</si>
  <si>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</si>
  <si>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</si>
  <si>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</si>
  <si>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</si>
  <si>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</si>
  <si>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</si>
  <si>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</si>
  <si>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</si>
  <si>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</si>
  <si>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</si>
  <si>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</si>
  <si>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</si>
  <si>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</si>
  <si>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</si>
  <si>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</si>
  <si>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</si>
  <si>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</si>
  <si>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</si>
  <si>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</si>
  <si>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</si>
  <si>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</si>
  <si>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</si>
  <si>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</si>
  <si>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</si>
  <si>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</si>
  <si>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</si>
  <si>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</si>
  <si>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</si>
  <si>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</si>
  <si>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</si>
  <si>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</si>
  <si>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</si>
  <si>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</si>
  <si>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</si>
  <si>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</si>
  <si>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</si>
  <si>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</si>
  <si>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</si>
  <si>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</si>
  <si>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</si>
  <si>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</si>
  <si>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</si>
  <si>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</si>
  <si>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</si>
  <si>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</si>
  <si>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</si>
  <si>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</si>
  <si>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</si>
  <si>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</si>
  <si>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</si>
  <si>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</si>
  <si>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</si>
  <si>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</si>
  <si>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</si>
  <si>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</si>
  <si>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</si>
  <si>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</si>
  <si>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</si>
  <si>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</si>
  <si>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</si>
  <si>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</si>
  <si>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</si>
  <si>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</si>
  <si>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</si>
  <si>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</si>
  <si>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</si>
  <si>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</si>
  <si>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</si>
  <si>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</si>
  <si>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</si>
  <si>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</si>
  <si>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</si>
  <si>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</si>
  <si>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</si>
  <si>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</si>
  <si>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</si>
  <si>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</si>
  <si>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</si>
  <si>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</si>
  <si>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</si>
  <si>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</si>
  <si>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</si>
  <si>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</si>
  <si>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</si>
  <si>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</si>
  <si>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</si>
  <si>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</si>
  <si>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</si>
  <si>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</si>
  <si>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</si>
  <si>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</si>
  <si>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</si>
  <si>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</si>
  <si>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</si>
  <si>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</si>
  <si>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</si>
  <si>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</si>
  <si>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</si>
  <si>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</si>
  <si>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</si>
  <si>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</si>
  <si>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</si>
  <si>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</si>
  <si>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</si>
  <si>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</si>
  <si>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</si>
  <si>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</si>
  <si>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</si>
  <si>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</si>
  <si>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</si>
  <si>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</si>
  <si>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</si>
  <si>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</si>
  <si>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</si>
  <si>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</si>
  <si>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</si>
  <si>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</si>
  <si>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</si>
  <si>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</si>
  <si>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</si>
  <si>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</si>
  <si>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</si>
  <si>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</si>
  <si>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</si>
  <si>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</si>
  <si>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</si>
  <si>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</si>
  <si>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</si>
  <si>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</si>
  <si>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</si>
  <si>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</si>
  <si>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</si>
  <si>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</si>
  <si>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</si>
  <si>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</si>
  <si>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</si>
  <si>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</si>
  <si>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</si>
  <si>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</si>
  <si>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</si>
  <si>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</si>
  <si>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</si>
  <si>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</si>
  <si>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</si>
  <si>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</si>
  <si>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</si>
  <si>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</si>
  <si>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</si>
  <si>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</si>
  <si>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</si>
  <si>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</si>
  <si>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</si>
  <si>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</si>
  <si>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</si>
  <si>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</si>
  <si>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</si>
  <si>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</si>
  <si>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</si>
  <si>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</si>
  <si>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</si>
  <si>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</si>
  <si>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</si>
  <si>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</si>
  <si>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</si>
  <si>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</si>
  <si>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</si>
  <si>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</si>
  <si>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</si>
  <si>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</si>
  <si>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</si>
  <si>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</si>
  <si>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</si>
  <si>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</si>
  <si>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</si>
  <si>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</si>
  <si>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</si>
  <si>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</si>
  <si>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</si>
  <si>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</si>
  <si>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</si>
  <si>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</si>
  <si>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</si>
  <si>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</si>
  <si>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</si>
  <si>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</si>
  <si>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</si>
  <si>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</si>
  <si>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</si>
  <si>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</si>
  <si>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</si>
  <si>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</si>
  <si>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</si>
  <si>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</si>
  <si>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</si>
  <si>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</si>
  <si>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</si>
  <si>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</si>
  <si>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</si>
  <si>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</si>
  <si>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</si>
  <si>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</si>
  <si>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</si>
  <si>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</si>
  <si>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</si>
  <si>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</si>
  <si>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</si>
  <si>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</si>
  <si>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</si>
  <si>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</si>
  <si>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</si>
  <si>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</si>
  <si>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</si>
  <si>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</si>
  <si>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</si>
  <si>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</si>
  <si>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</si>
  <si>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</si>
  <si>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</si>
  <si>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</si>
  <si>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</si>
  <si>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</si>
  <si>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</si>
  <si>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</si>
  <si>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</si>
  <si>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</si>
  <si>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</si>
  <si>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</si>
  <si>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</si>
  <si>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</si>
  <si>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</si>
  <si>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</si>
  <si>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</si>
  <si>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</si>
  <si>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</si>
  <si>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</si>
  <si>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</si>
  <si>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</si>
  <si>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</si>
  <si>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</si>
  <si>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</si>
  <si>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</si>
  <si>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</si>
  <si>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</si>
  <si>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</si>
  <si>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</si>
  <si>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</si>
  <si>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</si>
  <si>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</si>
  <si>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</si>
  <si>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</si>
  <si>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</si>
  <si>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</si>
  <si>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</si>
  <si>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</si>
  <si>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</si>
  <si>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</si>
  <si>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</si>
  <si>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</si>
  <si>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</si>
  <si>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</si>
  <si>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</si>
  <si>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</si>
  <si>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</si>
  <si>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</si>
  <si>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</si>
  <si>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</si>
  <si>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</si>
  <si>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</si>
  <si>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</si>
  <si>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</si>
  <si>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</si>
  <si>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</si>
  <si>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</si>
  <si>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</si>
  <si>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</si>
  <si>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</si>
  <si>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</si>
  <si>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</si>
  <si>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</si>
  <si>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</si>
  <si>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</si>
  <si>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</si>
  <si>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</si>
  <si>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</si>
  <si>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</si>
  <si>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</si>
  <si>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</si>
  <si>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</si>
  <si>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</si>
  <si>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</si>
  <si>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</si>
  <si>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</si>
  <si>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</si>
  <si>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</si>
  <si>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</si>
  <si>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</si>
  <si>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</si>
  <si>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</si>
  <si>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</si>
  <si>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</si>
  <si>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</si>
  <si>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</si>
  <si>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</si>
  <si>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</si>
  <si>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</si>
  <si>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</si>
  <si>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</si>
  <si>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</si>
  <si>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</si>
  <si>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</si>
  <si>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</si>
  <si>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</si>
  <si>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</si>
  <si>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</si>
  <si>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</si>
  <si>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</si>
  <si>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</si>
  <si>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</si>
  <si>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</si>
  <si>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</si>
  <si>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</si>
  <si>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</si>
  <si>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</si>
  <si>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</si>
  <si>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</si>
  <si>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</si>
  <si>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</si>
  <si>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</si>
  <si>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</si>
  <si>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</si>
  <si>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</si>
  <si>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</si>
  <si>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</si>
  <si>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</si>
  <si>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</si>
  <si>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</si>
  <si>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</si>
  <si>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</si>
  <si>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</si>
  <si>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</si>
  <si>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</si>
  <si>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</si>
  <si>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</si>
  <si>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</si>
  <si>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</si>
  <si>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</si>
  <si>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</si>
  <si>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</si>
  <si>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</si>
  <si>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</si>
  <si>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</si>
  <si>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</si>
  <si>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</si>
  <si>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</si>
  <si>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</si>
  <si>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</si>
  <si>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</si>
  <si>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</si>
  <si>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</si>
  <si>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</si>
  <si>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</si>
  <si>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</si>
  <si>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</si>
  <si>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</si>
  <si>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</si>
  <si>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</si>
  <si>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</si>
  <si>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</si>
  <si>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</si>
  <si>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</si>
  <si>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</si>
  <si>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</si>
  <si>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</si>
  <si>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</si>
  <si>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</si>
  <si>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</si>
  <si>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</si>
  <si>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</si>
  <si>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</si>
  <si>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</si>
  <si>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</si>
  <si>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</si>
  <si>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</si>
  <si>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</si>
  <si>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</si>
  <si>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</si>
  <si>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</si>
  <si>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</si>
  <si>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</si>
  <si>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</si>
  <si>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</si>
  <si>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</si>
  <si>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</si>
  <si>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</si>
  <si>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</si>
  <si>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</si>
  <si>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</si>
  <si>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</si>
  <si>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</si>
  <si>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</si>
  <si>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</si>
  <si>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</si>
  <si>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</si>
  <si>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</si>
  <si>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</si>
  <si>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</si>
  <si>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</si>
  <si>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</si>
  <si>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</si>
  <si>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</si>
  <si>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</si>
  <si>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</si>
  <si>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</si>
  <si>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</si>
  <si>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</si>
  <si>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</si>
  <si>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</si>
  <si>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</si>
  <si>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</si>
  <si>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</si>
  <si>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</si>
  <si>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</si>
  <si>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</si>
  <si>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</si>
  <si>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</si>
  <si>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</si>
  <si>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</si>
  <si>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</si>
  <si>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</si>
  <si>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</si>
  <si>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</si>
  <si>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</si>
  <si>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</si>
  <si>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</si>
  <si>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</si>
  <si>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</si>
  <si>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</si>
  <si>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</si>
  <si>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</si>
  <si>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</si>
  <si>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</si>
  <si>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</si>
  <si>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</si>
  <si>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</si>
  <si>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</si>
  <si>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</si>
  <si>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</si>
  <si>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</si>
  <si>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</si>
  <si>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</si>
  <si>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</si>
  <si>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</si>
  <si>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</si>
  <si>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</si>
  <si>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</si>
  <si>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</si>
  <si>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</si>
  <si>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</si>
  <si>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</si>
  <si>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</si>
  <si>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</si>
  <si>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</si>
  <si>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</si>
  <si>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</si>
  <si>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</si>
  <si>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</si>
  <si>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</si>
  <si>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</si>
  <si>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</si>
  <si>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</si>
  <si>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</si>
  <si>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</si>
  <si>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</si>
  <si>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</si>
  <si>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</si>
  <si>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</si>
  <si>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</si>
  <si>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</si>
  <si>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</si>
  <si>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</si>
  <si>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</si>
  <si>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</si>
  <si>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</si>
  <si>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</si>
  <si>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</si>
  <si>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</si>
  <si>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</si>
  <si>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</si>
  <si>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</si>
  <si>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</si>
  <si>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</si>
  <si>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</si>
  <si>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</si>
  <si>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</si>
  <si>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</si>
  <si>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</si>
  <si>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</si>
  <si>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</si>
  <si>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</si>
  <si>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</si>
  <si>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</si>
  <si>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</si>
  <si>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</si>
  <si>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</si>
  <si>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</si>
  <si>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</si>
  <si>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</si>
  <si>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</si>
  <si>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</si>
  <si>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</si>
  <si>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</si>
  <si>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</si>
  <si>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</si>
  <si>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</si>
  <si>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</si>
  <si>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</si>
  <si>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</si>
  <si>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</si>
  <si>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</si>
  <si>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</si>
  <si>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</si>
  <si>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</si>
  <si>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</si>
  <si>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</si>
  <si>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</si>
  <si>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</si>
  <si>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</si>
  <si>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</si>
  <si>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</si>
  <si>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</si>
  <si>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</si>
  <si>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</si>
  <si>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</si>
  <si>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</si>
  <si>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</si>
  <si>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</si>
  <si>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</si>
  <si>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</si>
  <si>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</si>
  <si>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</si>
  <si>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</si>
  <si>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</si>
  <si>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</si>
  <si>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</si>
  <si>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</si>
  <si>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</si>
  <si>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</si>
  <si>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</si>
  <si>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</si>
  <si>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</si>
  <si>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</si>
  <si>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</si>
  <si>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</si>
  <si>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</si>
  <si>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</si>
  <si>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</si>
  <si>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</si>
  <si>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</si>
  <si>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</si>
  <si>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</si>
  <si>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</si>
  <si>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</si>
  <si>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</si>
  <si>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</si>
  <si>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</si>
  <si>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</si>
  <si>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</si>
  <si>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</si>
  <si>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</si>
  <si>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</si>
  <si>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</si>
  <si>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</si>
  <si>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</si>
  <si>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</si>
  <si>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</si>
  <si>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</si>
  <si>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</si>
  <si>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</si>
  <si>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</si>
  <si>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</si>
  <si>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</si>
  <si>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</si>
  <si>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</si>
  <si>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</si>
  <si>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</si>
  <si>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</si>
  <si>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</si>
  <si>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</si>
  <si>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</si>
  <si>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</si>
  <si>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</si>
  <si>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</si>
  <si>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</si>
  <si>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</si>
  <si>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</si>
  <si>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</si>
  <si>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</si>
  <si>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</si>
  <si>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</si>
  <si>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</si>
  <si>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</si>
  <si>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</si>
  <si>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</si>
  <si>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</si>
  <si>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</si>
  <si>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</si>
  <si>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</si>
  <si>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</si>
  <si>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</si>
  <si>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</si>
  <si>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</si>
  <si>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</si>
  <si>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</si>
  <si>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</si>
  <si>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</si>
  <si>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</si>
  <si>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</si>
  <si>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</si>
  <si>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</si>
  <si>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</si>
  <si>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</si>
  <si>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</si>
  <si>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</si>
  <si>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</si>
  <si>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</si>
  <si>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</si>
  <si>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</si>
  <si>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</si>
  <si>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</si>
  <si>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</si>
  <si>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</si>
  <si>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</si>
  <si>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</si>
  <si>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</si>
  <si>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</si>
  <si>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</si>
  <si>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</si>
  <si>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</si>
  <si>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</si>
  <si>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</si>
  <si>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</si>
  <si>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</si>
  <si>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</si>
  <si>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</si>
  <si>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</si>
  <si>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</si>
  <si>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</si>
  <si>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</si>
  <si>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</si>
  <si>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</si>
  <si>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</si>
  <si>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</si>
  <si>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</si>
  <si>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</si>
  <si>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</si>
  <si>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</si>
  <si>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</si>
  <si>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</si>
  <si>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</si>
  <si>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</si>
  <si>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</si>
  <si>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</si>
  <si>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</si>
  <si>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</si>
  <si>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</si>
  <si>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</si>
  <si>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</si>
  <si>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</si>
  <si>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</si>
  <si>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</si>
  <si>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</si>
  <si>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</si>
  <si>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</si>
  <si>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</si>
  <si>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</si>
  <si>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</si>
  <si>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</si>
  <si>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</si>
  <si>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</si>
  <si>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</si>
  <si>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</si>
  <si>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</si>
  <si>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</si>
  <si>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</si>
  <si>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</si>
  <si>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</si>
  <si>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</si>
  <si>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</si>
  <si>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</si>
  <si>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</si>
  <si>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</si>
  <si>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</si>
  <si>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</si>
  <si>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</si>
  <si>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</si>
  <si>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</si>
  <si>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</si>
  <si>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</si>
  <si>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</si>
  <si>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</si>
  <si>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</si>
  <si>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</si>
  <si>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</si>
  <si>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</si>
  <si>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</si>
  <si>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</si>
  <si>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</si>
  <si>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</si>
  <si>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</si>
  <si>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</si>
  <si>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</si>
  <si>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</si>
  <si>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</si>
  <si>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</si>
  <si>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</si>
  <si>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</si>
  <si>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</si>
  <si>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</si>
  <si>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</si>
  <si>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</si>
  <si>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</si>
  <si>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</si>
  <si>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</si>
  <si>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</si>
  <si>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</si>
  <si>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</si>
  <si>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</si>
  <si>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</si>
  <si>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</si>
  <si>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</si>
  <si>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</si>
  <si>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</si>
  <si>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</si>
  <si>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</si>
  <si>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</si>
  <si>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</si>
  <si>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</si>
  <si>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</si>
  <si>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</si>
  <si>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</si>
  <si>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</si>
  <si>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</si>
  <si>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</si>
  <si>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</si>
  <si>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</si>
  <si>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</si>
  <si>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</si>
  <si>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</si>
  <si>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</si>
  <si>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</si>
  <si>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</si>
  <si>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</si>
  <si>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</si>
  <si>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</si>
  <si>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</si>
  <si>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</si>
  <si>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</si>
  <si>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</si>
  <si>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</si>
  <si>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</si>
  <si>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</si>
  <si>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</si>
  <si>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</si>
  <si>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</si>
  <si>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</si>
  <si>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</si>
  <si>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</si>
  <si>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</si>
  <si>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</si>
  <si>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</si>
  <si>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</si>
  <si>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</si>
  <si>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</si>
  <si>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</si>
  <si>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</si>
  <si>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</si>
  <si>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</si>
  <si>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</si>
  <si>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</si>
  <si>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</si>
  <si>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</si>
  <si>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</si>
  <si>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</si>
  <si>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</si>
  <si>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</si>
  <si>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</si>
  <si>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</si>
  <si>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</si>
  <si>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</si>
  <si>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</si>
  <si>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</si>
  <si>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</si>
  <si>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</si>
  <si>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</si>
  <si>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</si>
  <si>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</si>
  <si>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</si>
  <si>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</si>
  <si>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</si>
  <si>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</si>
  <si>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</si>
  <si>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</si>
  <si>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</si>
  <si>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</si>
  <si>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</si>
  <si>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</si>
  <si>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</si>
  <si>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</si>
  <si>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</si>
  <si>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</si>
  <si>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</si>
  <si>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</si>
  <si>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</si>
  <si>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</si>
  <si>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</si>
  <si>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</si>
  <si>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</si>
  <si>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</si>
  <si>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</si>
  <si>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</si>
  <si>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</si>
  <si>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</si>
  <si>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</si>
  <si>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</si>
  <si>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</si>
  <si>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</si>
  <si>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</si>
  <si>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</si>
  <si>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</si>
  <si>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</si>
  <si>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</si>
  <si>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</si>
  <si>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</si>
  <si>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</si>
  <si>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</si>
  <si>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</si>
  <si>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</si>
  <si>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</si>
  <si>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</si>
  <si>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</si>
  <si>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</si>
  <si>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</si>
  <si>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</si>
  <si>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</si>
  <si>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</si>
  <si>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</si>
  <si>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</si>
  <si>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</si>
  <si>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</si>
  <si>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</si>
  <si>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</si>
  <si>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</si>
  <si>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</si>
  <si>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</si>
  <si>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</si>
  <si>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</si>
  <si>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</si>
  <si>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</si>
  <si>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</si>
  <si>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</si>
  <si>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</si>
  <si>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</si>
  <si>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</si>
  <si>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</si>
  <si>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</si>
  <si>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</si>
  <si>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</si>
  <si>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</si>
  <si>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</si>
  <si>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</si>
  <si>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</si>
  <si>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</si>
  <si>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</si>
  <si>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</si>
  <si>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</si>
  <si>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</si>
  <si>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</si>
  <si>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</si>
  <si>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</si>
  <si>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</si>
  <si>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</si>
  <si>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</si>
  <si>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</si>
  <si>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</si>
  <si>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</si>
  <si>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</si>
  <si>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</si>
  <si>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</si>
  <si>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</si>
  <si>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</si>
  <si>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</si>
  <si>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</si>
  <si>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</si>
  <si>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</si>
  <si>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</si>
  <si>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</si>
  <si>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</si>
  <si>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</si>
  <si>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</si>
  <si>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</si>
  <si>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</si>
  <si>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</si>
  <si>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</si>
  <si>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</si>
  <si>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</si>
  <si>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</si>
  <si>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</si>
  <si>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</si>
  <si>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</si>
  <si>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</si>
  <si>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</si>
  <si>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</si>
  <si>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</si>
  <si>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</si>
  <si>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</si>
  <si>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</si>
  <si>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</si>
  <si>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</si>
  <si>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</si>
  <si>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</si>
  <si>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</si>
  <si>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</si>
  <si>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</si>
  <si>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</si>
  <si>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</si>
  <si>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</si>
  <si>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</si>
  <si>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</si>
  <si>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</si>
  <si>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</si>
  <si>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</si>
  <si>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</si>
  <si>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</si>
  <si>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</si>
  <si>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</si>
  <si>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</si>
  <si>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</si>
  <si>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</si>
  <si>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</si>
  <si>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</si>
  <si>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</si>
  <si>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</si>
  <si>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</si>
  <si>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</si>
  <si>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</si>
  <si>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</si>
  <si>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</si>
  <si>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</si>
  <si>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</si>
  <si>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</si>
  <si>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</si>
  <si>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</si>
  <si>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</si>
  <si>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</si>
  <si>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</si>
  <si>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</si>
  <si>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</si>
  <si>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</si>
  <si>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</si>
  <si>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</si>
  <si>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</si>
  <si>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</si>
  <si>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</si>
  <si>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</si>
  <si>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</si>
  <si>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</si>
  <si>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</si>
  <si>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</si>
  <si>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</si>
  <si>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</si>
  <si>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</si>
  <si>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</si>
  <si>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</si>
  <si>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</si>
  <si>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</si>
  <si>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</si>
  <si>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</si>
  <si>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</si>
  <si>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</si>
  <si>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</si>
  <si>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</si>
  <si>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</si>
  <si>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</si>
  <si>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</si>
  <si>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</si>
  <si>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</si>
  <si>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</si>
  <si>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</si>
  <si>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</si>
  <si>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</si>
  <si>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</si>
  <si>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</si>
  <si>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</si>
  <si>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</si>
  <si>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</si>
  <si>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</si>
  <si>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</si>
  <si>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</si>
  <si>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</si>
  <si>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</si>
  <si>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</si>
  <si>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</si>
  <si>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</si>
  <si>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</si>
  <si>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</si>
  <si>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</si>
  <si>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</si>
  <si>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</si>
  <si>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</si>
  <si>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</si>
  <si>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</si>
  <si>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</si>
  <si>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</si>
  <si>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</si>
  <si>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</si>
  <si>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</si>
  <si>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</si>
  <si>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</si>
  <si>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</si>
  <si>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</si>
  <si>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</si>
  <si>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</si>
  <si>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</si>
  <si>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</si>
  <si>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</si>
  <si>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</si>
  <si>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</si>
  <si>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</si>
  <si>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</si>
  <si>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</si>
  <si>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</si>
  <si>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</si>
  <si>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</si>
  <si>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</si>
  <si>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</si>
  <si>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</si>
  <si>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</si>
  <si>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</si>
  <si>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</si>
  <si>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</si>
  <si>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</si>
  <si>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</si>
  <si>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</si>
  <si>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</si>
  <si>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</si>
  <si>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</si>
  <si>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</si>
  <si>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</si>
  <si>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</si>
  <si>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</si>
  <si>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</si>
  <si>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</si>
  <si>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</si>
  <si>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</si>
  <si>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</si>
  <si>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</si>
  <si>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</si>
  <si>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</si>
  <si>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</si>
  <si>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</si>
  <si>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</si>
  <si>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</si>
  <si>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</si>
  <si>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</si>
  <si>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</si>
  <si>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</si>
  <si>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</si>
  <si>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</si>
  <si>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</si>
  <si>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</si>
  <si>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</si>
  <si>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</si>
  <si>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</si>
  <si>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</si>
  <si>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</si>
  <si>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</si>
  <si>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</si>
  <si>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</si>
  <si>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</si>
  <si>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</si>
  <si>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</si>
  <si>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</si>
  <si>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</si>
  <si>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</si>
  <si>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</si>
  <si>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</si>
  <si>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</si>
  <si>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</si>
  <si>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</si>
  <si>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</si>
  <si>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</si>
  <si>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</si>
  <si>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</si>
  <si>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</si>
  <si>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</si>
  <si>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</si>
  <si>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</si>
  <si>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</si>
  <si>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</si>
  <si>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</si>
  <si>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</si>
  <si>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</si>
  <si>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</si>
  <si>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</si>
  <si>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</si>
  <si>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</si>
  <si>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</si>
  <si>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</si>
  <si>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</si>
  <si>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</si>
  <si>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</si>
  <si>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</si>
  <si>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</si>
  <si>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</si>
  <si>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</si>
  <si>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</si>
  <si>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</si>
  <si>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</si>
  <si>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</si>
  <si>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</si>
  <si>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</si>
  <si>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</si>
  <si>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</si>
  <si>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</si>
  <si>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</si>
  <si>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</si>
  <si>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</si>
  <si>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</si>
  <si>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</si>
  <si>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</si>
  <si>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</si>
  <si>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</si>
  <si>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</si>
  <si>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</si>
  <si>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</si>
  <si>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</si>
  <si>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</si>
  <si>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</si>
  <si>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</si>
  <si>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</si>
  <si>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</si>
  <si>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</si>
  <si>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</si>
  <si>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</si>
  <si>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</si>
  <si>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</si>
  <si>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</si>
  <si>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</si>
  <si>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</si>
  <si>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</si>
  <si>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</si>
  <si>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</si>
  <si>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</si>
  <si>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</si>
  <si>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</si>
  <si>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</si>
  <si>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</si>
  <si>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</si>
  <si>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</si>
  <si>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</si>
  <si>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</si>
  <si>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</si>
  <si>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</si>
  <si>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</si>
  <si>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Retornou sem intervensão da operadora.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</si>
</sst>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1278</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23204</v>
      </c>
      <c r="K2123" s="37" t="s">
        <v>458</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v>41884</v>
      </c>
      <c r="AA2123" s="29" t="s">
        <v>23572</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Agendado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23572</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458</v>
      </c>
      <c r="L2125" s="20" t="str">
        <f>VLOOKUP(B2125,SAOM!B$2:H3667,4,0)</f>
        <v>Agendado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v>41873</v>
      </c>
      <c r="AA2125" s="29" t="s">
        <v>23572</v>
      </c>
      <c r="AB2125" s="16">
        <v>41884</v>
      </c>
      <c r="AC2125" s="421"/>
      <c r="AD2125" s="258" t="s">
        <v>453</v>
      </c>
      <c r="AE2125" s="60" t="s">
        <v>23575</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23494</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1278</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1278</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23204</v>
      </c>
      <c r="K2131" s="37" t="s">
        <v>458</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v>41883</v>
      </c>
      <c r="AA2131" s="29" t="s">
        <v>14523</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23494</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23204</v>
      </c>
      <c r="K2133" s="37" t="s">
        <v>458</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v>41884</v>
      </c>
      <c r="AA2133" s="29" t="s">
        <v>23572</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23572</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v>41876</v>
      </c>
      <c r="J2135" s="12" t="s">
        <v>23204</v>
      </c>
      <c r="K2135" s="37" t="s">
        <v>23659</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v>
      </c>
      <c r="Z2135" s="16">
        <v>41884</v>
      </c>
      <c r="AA2135" s="29" t="s">
        <v>15294</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41907</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23494</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23494</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23494</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23494</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23494</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23204</v>
      </c>
      <c r="K2148" s="37" t="s">
        <v>458</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v>41883</v>
      </c>
      <c r="AA2148" s="29" t="s">
        <v>14523</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23204</v>
      </c>
      <c r="K2149" s="37" t="s">
        <v>458</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v>41883</v>
      </c>
      <c r="AA2149" s="29" t="s">
        <v>23572</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23494</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23204</v>
      </c>
      <c r="K2152" s="37" t="s">
        <v>458</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v>41883</v>
      </c>
      <c r="AA2152" s="29" t="s">
        <v>23661</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23494</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23571</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23494</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23494</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23560</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458</v>
      </c>
      <c r="L2166" s="20" t="str">
        <f>VLOOKUP(B2166,SAOM!B$2:H3708,4,0)</f>
        <v>Agendado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23494</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23494</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23494</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23494</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23494</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23494</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23494</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23494</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23494</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23494</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23494</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23494</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23494</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23494</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23567</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3" activePane="bottomRight" state="frozen"/>
      <selection activeCell="B3" sqref="B3"/>
      <selection pane="topRight" activeCell="B3" sqref="B3"/>
      <selection pane="bottomLeft" activeCell="B3" sqref="B3"/>
      <selection pane="bottomRight" activeCell="A831" sqref="A83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23546</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23546</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23540</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23546</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23546</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23547</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23546</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23540</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23546</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23536</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23541</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23541</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23546</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23540</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23546</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23541</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23546</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23541</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23546</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23546</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23532</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23546</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23540</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23541</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23541</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23541</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23540</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23531</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23532</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23533</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23546</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23546</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23535</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23536</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23546</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23546</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23537</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23546</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23540</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23532</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23536</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23546</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23538</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23546</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23546</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23531</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23531</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23539</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23546</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23546</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23540</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23541</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23542</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23542</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23542</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23541</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23546</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23540</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23540</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23543</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23537</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23540</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23546</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23546</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23541</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23541</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23539</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23542</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23542</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23542</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23546</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23541</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23546</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23542</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23542</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23546</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23542</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23546</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23546</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23540</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23540</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23535</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23539</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23532</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23540</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23540</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23540</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23537</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23540</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23546</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23546</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23546</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23546</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23579</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23539</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23537</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23546</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23546</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23546</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23546</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23540</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23546</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23546</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23546</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23546</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23546</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23546</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23546</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23546</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23541</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23531</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23546</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23546</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8437</v>
      </c>
      <c r="L457" s="95" t="s">
        <v>20545</v>
      </c>
      <c r="M457" s="450" t="s">
        <v>8459</v>
      </c>
      <c r="N457" s="15" t="s">
        <v>20610</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23500</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23541</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23541</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23549</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23546</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23540</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23550</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23541</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23547</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23548</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23548</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23540</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23541</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23548</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23539</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23546</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23548</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23532</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23548</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23541</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23539</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23546</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23541</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23536</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23551</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23551</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23551</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23552</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23541</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23540</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23539</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23552</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23540</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23546</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23536</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23553</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23536</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23536</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23536</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23541</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23555</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23555</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23553</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23539</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23541</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23546</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23540</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23536</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23542</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23539</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23546</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23546</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23546</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23539</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23539</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23531</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23540</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23539</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23546</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23539</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23542</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23536</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23553</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23536</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23539</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23540</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23548</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23556</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23499</v>
      </c>
      <c r="N672" s="15" t="s">
        <v>23547</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23498</v>
      </c>
      <c r="N673" s="15" t="s">
        <v>23548</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23540</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23539</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23672</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23546</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23546</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c r="N752" s="17" t="s">
        <v>20614</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23495</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23497</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23527</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23496</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23583</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23582</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50" t="s">
        <v>23584</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23502</v>
      </c>
      <c r="M815" s="450" t="s">
        <v>23559</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23503</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23504</v>
      </c>
      <c r="M817" s="450" t="s">
        <v>23570</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23507</v>
      </c>
      <c r="M818" s="450" t="s">
        <v>23524</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23505</v>
      </c>
      <c r="M819" s="450" t="s">
        <v>23662</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23506</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50" t="s">
        <v>23654</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23508</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23509</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23510</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23511</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23512</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23513</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23514</v>
      </c>
      <c r="M828" s="450" t="s">
        <v>23663</v>
      </c>
      <c r="N828" s="15" t="s">
        <v>23540</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23515</v>
      </c>
      <c r="M829" s="450" t="s">
        <v>23523</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23515</v>
      </c>
      <c r="M830" s="450" t="s">
        <v>23525</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23516</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23517</v>
      </c>
      <c r="M832" s="450" t="s">
        <v>23667</v>
      </c>
      <c r="N832" s="15" t="s">
        <v>23546</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23515</v>
      </c>
      <c r="M833" s="450" t="s">
        <v>23668</v>
      </c>
      <c r="N833" s="15" t="s">
        <v>20610</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23518</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23518</v>
      </c>
      <c r="M835" s="450" t="s">
        <v>23557</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23519</v>
      </c>
      <c r="M836" s="160" t="s">
        <v>23558</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23520</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22705</v>
      </c>
      <c r="L838" s="57" t="s">
        <v>23273</v>
      </c>
      <c r="M838" s="450" t="s">
        <v>23677</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23521</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23522</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v>41886</v>
      </c>
      <c r="K841" s="36" t="s">
        <v>8437</v>
      </c>
      <c r="L841" s="95" t="s">
        <v>23526</v>
      </c>
      <c r="M841" s="160" t="s">
        <v>23671</v>
      </c>
      <c r="N841" s="17" t="s">
        <v>23672</v>
      </c>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23528</v>
      </c>
      <c r="M842" s="450" t="s">
        <v>23666</v>
      </c>
      <c r="N842" s="15" t="s">
        <v>23539</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23529</v>
      </c>
      <c r="M843" s="450" t="s">
        <v>23669</v>
      </c>
      <c r="N843" s="15" t="s">
        <v>23670</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23573</v>
      </c>
      <c r="M844" s="450" t="s">
        <v>23574</v>
      </c>
      <c r="N844" s="15" t="s">
        <v>23540</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23576</v>
      </c>
      <c r="M845" s="450" t="s">
        <v>20585</v>
      </c>
      <c r="N845" s="15" t="s">
        <v>23660</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23578</v>
      </c>
      <c r="M846" s="95" t="s">
        <v>23577</v>
      </c>
      <c r="N846" s="15" t="s">
        <v>23540</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23580</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50" t="s">
        <v>23581</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50" t="s">
        <v>23653</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36" t="s">
        <v>8439</v>
      </c>
      <c r="L850" s="95" t="s">
        <v>23664</v>
      </c>
      <c r="M850" s="450"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36" t="s">
        <v>8439</v>
      </c>
      <c r="L851" s="95" t="s">
        <v>23665</v>
      </c>
      <c r="M851" s="450"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t="s">
        <v>23272</v>
      </c>
      <c r="K852" s="446" t="s">
        <v>8439</v>
      </c>
      <c r="L852" s="95" t="s">
        <v>8909</v>
      </c>
      <c r="M852" s="450" t="s">
        <v>4064</v>
      </c>
      <c r="N852" s="15"/>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t="s">
        <v>23272</v>
      </c>
      <c r="K853" s="443" t="s">
        <v>22705</v>
      </c>
      <c r="L853" s="95" t="s">
        <v>8909</v>
      </c>
      <c r="M853" s="450" t="s">
        <v>4064</v>
      </c>
      <c r="N853" s="15"/>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t="s">
        <v>23272</v>
      </c>
      <c r="K854" s="473" t="s">
        <v>8437</v>
      </c>
      <c r="L854" s="95" t="s">
        <v>8909</v>
      </c>
      <c r="M854" s="450" t="s">
        <v>4064</v>
      </c>
      <c r="N854" s="15"/>
      <c r="O854" s="15"/>
      <c r="P854" s="15"/>
    </row>
    <row r="855" spans="1:16" ht="15.75" customHeight="1" x14ac:dyDescent="0.25">
      <c r="A855" s="20">
        <v>6660</v>
      </c>
      <c r="B855" s="22" t="str">
        <f>VLOOKUP(A855,VODANET!C$5:D2955,2,0)</f>
        <v>SES-SEAS-6660</v>
      </c>
      <c r="C855" s="22" t="str">
        <f>VLOOKUP(A855,VODANET!C$5:M2976,11,0)</f>
        <v>VODANET</v>
      </c>
      <c r="D855" s="10" t="str">
        <f>VLOOKUP(A855,VODANET!C$5:O2976,13,0)</f>
        <v>SETE LAGOAS</v>
      </c>
      <c r="E855" s="355" t="str">
        <f>VLOOKUP(A855,VODANET!C$5:P2976,14,0)</f>
        <v>CENTRO</v>
      </c>
      <c r="F855" s="355">
        <f>VLOOKUP(A855,Anatel!A$3:R3870,18,0)</f>
        <v>0</v>
      </c>
      <c r="G855" s="355"/>
      <c r="H855" s="13">
        <f>VLOOKUP(A855,VODANET!C857:AH2972,32,0)</f>
        <v>41698</v>
      </c>
      <c r="I855" s="13">
        <v>41886</v>
      </c>
      <c r="J855" s="13" t="s">
        <v>23673</v>
      </c>
      <c r="K855" s="446" t="s">
        <v>8439</v>
      </c>
      <c r="L855" s="95" t="s">
        <v>23674</v>
      </c>
      <c r="M855" s="450" t="s">
        <v>4064</v>
      </c>
      <c r="N855" s="15"/>
      <c r="O855" s="15"/>
      <c r="P855" s="15"/>
    </row>
    <row r="856" spans="1:16" ht="15.75" customHeight="1" x14ac:dyDescent="0.25">
      <c r="A856" s="20">
        <v>6691</v>
      </c>
      <c r="B856" s="22" t="str">
        <f>VLOOKUP(A856,VODANET!C$5:D2956,2,0)</f>
        <v>SES-SEAS-6691</v>
      </c>
      <c r="C856" s="22" t="str">
        <f>VLOOKUP(A856,VODANET!C$5:M2977,11,0)</f>
        <v>VODANET</v>
      </c>
      <c r="D856" s="10" t="str">
        <f>VLOOKUP(A856,VODANET!C$5:O2977,13,0)</f>
        <v>SETE LAGOAS</v>
      </c>
      <c r="E856" s="355" t="str">
        <f>VLOOKUP(A856,VODANET!C$5:P2977,14,0)</f>
        <v>CENTRO</v>
      </c>
      <c r="F856" s="355">
        <f>VLOOKUP(A856,Anatel!A$3:R3871,18,0)</f>
        <v>0</v>
      </c>
      <c r="G856" s="355"/>
      <c r="H856" s="13">
        <f>VLOOKUP(A856,VODANET!C858:AH2973,32,0)</f>
        <v>41761</v>
      </c>
      <c r="I856" s="13">
        <v>41886</v>
      </c>
      <c r="J856" s="13" t="s">
        <v>23673</v>
      </c>
      <c r="K856" s="446" t="s">
        <v>8439</v>
      </c>
      <c r="L856" s="95" t="s">
        <v>23674</v>
      </c>
      <c r="M856" s="450" t="s">
        <v>4064</v>
      </c>
      <c r="N856" s="15"/>
      <c r="O856" s="15"/>
      <c r="P856" s="15"/>
    </row>
    <row r="857" spans="1:16" ht="15.75" customHeight="1" x14ac:dyDescent="0.25">
      <c r="A857" s="20">
        <v>6674</v>
      </c>
      <c r="B857" s="22" t="str">
        <f>VLOOKUP(A857,VODANET!C$5:D2957,2,0)</f>
        <v>SES-SEAS-6674</v>
      </c>
      <c r="C857" s="22" t="str">
        <f>VLOOKUP(A857,VODANET!C$5:M2978,11,0)</f>
        <v>VODANET</v>
      </c>
      <c r="D857" s="10" t="str">
        <f>VLOOKUP(A857,VODANET!C$5:O2978,13,0)</f>
        <v>SETE LAGOAS</v>
      </c>
      <c r="E857" s="355" t="str">
        <f>VLOOKUP(A857,VODANET!C$5:P2978,14,0)</f>
        <v>CENTRO</v>
      </c>
      <c r="F857" s="355">
        <f>VLOOKUP(A857,Anatel!A$3:R3872,18,0)</f>
        <v>0</v>
      </c>
      <c r="G857" s="355"/>
      <c r="H857" s="13">
        <f>VLOOKUP(A857,VODANET!C859:AH2974,32,0)</f>
        <v>41698</v>
      </c>
      <c r="I857" s="13">
        <v>41886</v>
      </c>
      <c r="J857" s="13" t="s">
        <v>23673</v>
      </c>
      <c r="K857" s="446" t="s">
        <v>8439</v>
      </c>
      <c r="L857" s="95" t="s">
        <v>23675</v>
      </c>
      <c r="M857" s="450"/>
      <c r="N857" s="15"/>
      <c r="O857" s="15"/>
      <c r="P857" s="15"/>
    </row>
    <row r="858" spans="1:16" ht="15.75" customHeight="1" x14ac:dyDescent="0.25">
      <c r="A858" s="20">
        <v>6659</v>
      </c>
      <c r="B858" s="22" t="str">
        <f>VLOOKUP(A858,VODANET!C$5:D2958,2,0)</f>
        <v>SES-SEAS-6659</v>
      </c>
      <c r="C858" s="22" t="str">
        <f>VLOOKUP(A858,VODANET!C$5:M2979,11,0)</f>
        <v>VODANET</v>
      </c>
      <c r="D858" s="10" t="str">
        <f>VLOOKUP(A858,VODANET!C$5:O2979,13,0)</f>
        <v>SETE LAGOAS</v>
      </c>
      <c r="E858" s="355" t="str">
        <f>VLOOKUP(A858,VODANET!C$5:P2979,14,0)</f>
        <v>CENTRO</v>
      </c>
      <c r="F858" s="355">
        <f>VLOOKUP(A858,Anatel!A$3:R3873,18,0)</f>
        <v>0</v>
      </c>
      <c r="G858" s="355"/>
      <c r="H858" s="13">
        <f>VLOOKUP(A858,VODANET!C860:AH2975,32,0)</f>
        <v>41698</v>
      </c>
      <c r="I858" s="13">
        <v>41886</v>
      </c>
      <c r="J858" s="13" t="s">
        <v>23673</v>
      </c>
      <c r="K858" s="446" t="s">
        <v>8439</v>
      </c>
      <c r="L858" s="95" t="s">
        <v>23676</v>
      </c>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371</v>
      </c>
    </row>
    <row r="3" spans="2:16" ht="22.5" customHeight="1" thickBot="1" x14ac:dyDescent="0.3">
      <c r="B3" s="135" t="s">
        <v>6415</v>
      </c>
      <c r="C3" s="150">
        <f>COUNTIF(VODANET!K5:K4966,"ACEITO")</f>
        <v>2029</v>
      </c>
      <c r="D3" s="150">
        <f>1200-C2</f>
        <v>829</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6760</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2029</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6760</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2029</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6760</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2029</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6760</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2029</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6760</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2029</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6760</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2029</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6760</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2029</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6760</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2029</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6760</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2029</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6760</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2029</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6760</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2029</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6760</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2029</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6760</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2029</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6760</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2029</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6760</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2029</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6760</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2029</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6760</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2029</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6760</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2029</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6760</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2029</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6760</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2029</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6760</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2029</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6760</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2029</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6760</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2029</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6760</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4"/>
      <c r="E334" s="287" t="s">
        <v>5488</v>
      </c>
      <c r="F334" s="288">
        <f>SUM(F331:F333)</f>
        <v>1</v>
      </c>
    </row>
    <row r="336" spans="2:13" ht="16.5" customHeight="1" thickBot="1" x14ac:dyDescent="0.3"/>
    <row r="337" spans="2:13" ht="16.5" customHeight="1" thickBot="1" x14ac:dyDescent="0.3">
      <c r="B337" s="135" t="s">
        <v>6415</v>
      </c>
      <c r="C337" s="150">
        <f>$C$3</f>
        <v>2029</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6760</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4"/>
      <c r="E347" s="287" t="s">
        <v>5488</v>
      </c>
      <c r="F347" s="288">
        <f>SUM(F344:F346)</f>
        <v>23</v>
      </c>
    </row>
    <row r="349" spans="2:13" ht="16.5" customHeight="1" thickBot="1" x14ac:dyDescent="0.3"/>
    <row r="350" spans="2:13" ht="16.5" customHeight="1" thickBot="1" x14ac:dyDescent="0.3">
      <c r="B350" s="135" t="s">
        <v>6415</v>
      </c>
      <c r="C350" s="150">
        <f>$C$3</f>
        <v>2029</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0</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9</v>
      </c>
    </row>
    <row r="354" spans="2:13" ht="16.5" customHeight="1" thickBot="1" x14ac:dyDescent="0.3">
      <c r="B354" s="105" t="s">
        <v>6760</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9</v>
      </c>
      <c r="F357" s="176">
        <f>SUM(C357:E357)</f>
        <v>9</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5"/>
      <c r="E360" s="287" t="s">
        <v>5488</v>
      </c>
      <c r="F360" s="288">
        <f>SUM(F357:F359)</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9" t="s">
        <v>6751</v>
      </c>
      <c r="E4" s="490"/>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7" t="s">
        <v>6756</v>
      </c>
      <c r="E9" s="488"/>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23655</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v>9847</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23324</v>
      </c>
      <c r="R2136" s="14" t="s">
        <v>453</v>
      </c>
      <c r="S2136" t="s">
        <v>23325</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1449</v>
      </c>
      <c r="F2137" t="s">
        <v>14028</v>
      </c>
      <c r="G2137" t="s">
        <v>13756</v>
      </c>
      <c r="H2137" s="14" t="s">
        <v>453</v>
      </c>
      <c r="I2137" s="14" t="s">
        <v>453</v>
      </c>
      <c r="J2137" t="s">
        <v>23326</v>
      </c>
      <c r="K2137" t="s">
        <v>23327</v>
      </c>
      <c r="L2137" t="s">
        <v>23328</v>
      </c>
      <c r="M2137" t="s">
        <v>23329</v>
      </c>
      <c r="N2137" s="14" t="s">
        <v>453</v>
      </c>
      <c r="O2137" s="14" t="s">
        <v>453</v>
      </c>
      <c r="P2137" s="14" t="s">
        <v>453</v>
      </c>
      <c r="Q2137" t="s">
        <v>23330</v>
      </c>
      <c r="R2137" s="14" t="s">
        <v>453</v>
      </c>
      <c r="S2137" t="s">
        <v>23331</v>
      </c>
      <c r="T2137" t="s">
        <v>14774</v>
      </c>
      <c r="U2137" s="14" t="s">
        <v>453</v>
      </c>
      <c r="V2137" s="203" t="s">
        <v>453</v>
      </c>
      <c r="W2137" s="14" t="s">
        <v>453</v>
      </c>
      <c r="X2137" s="14" t="s">
        <v>453</v>
      </c>
      <c r="Y2137" s="14" t="s">
        <v>453</v>
      </c>
      <c r="Z2137" s="14" t="s">
        <v>453</v>
      </c>
      <c r="AA2137" s="14" t="s">
        <v>453</v>
      </c>
      <c r="AB2137" s="15" t="str">
        <f t="shared" si="68"/>
        <v>-º-'-''</v>
      </c>
      <c r="AC2137" s="15" t="str">
        <f t="shared" si="69"/>
        <v>-º-'-''</v>
      </c>
    </row>
    <row r="2138" spans="1:29" ht="14.25" customHeight="1" x14ac:dyDescent="0.25">
      <c r="A2138">
        <v>9846</v>
      </c>
      <c r="B2138">
        <v>9846</v>
      </c>
      <c r="C2138" s="3">
        <v>41862</v>
      </c>
      <c r="D2138">
        <v>41907</v>
      </c>
      <c r="E2138" t="s">
        <v>1366</v>
      </c>
      <c r="F2138" t="s">
        <v>14028</v>
      </c>
      <c r="G2138" t="s">
        <v>1662</v>
      </c>
      <c r="H2138" s="14" t="s">
        <v>23585</v>
      </c>
      <c r="I2138" s="14">
        <v>41880</v>
      </c>
      <c r="J2138" t="s">
        <v>23332</v>
      </c>
      <c r="K2138" t="s">
        <v>23333</v>
      </c>
      <c r="L2138" t="s">
        <v>23334</v>
      </c>
      <c r="M2138" t="s">
        <v>23335</v>
      </c>
      <c r="N2138" s="14" t="s">
        <v>23656</v>
      </c>
      <c r="O2138" s="14" t="s">
        <v>23572</v>
      </c>
      <c r="P2138" s="14" t="s">
        <v>453</v>
      </c>
      <c r="Q2138" t="s">
        <v>23336</v>
      </c>
      <c r="R2138" s="14" t="s">
        <v>23586</v>
      </c>
      <c r="S2138" t="s">
        <v>23337</v>
      </c>
      <c r="T2138" t="s">
        <v>3977</v>
      </c>
      <c r="U2138" s="14" t="s">
        <v>23657</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1366</v>
      </c>
      <c r="F2139" t="s">
        <v>14028</v>
      </c>
      <c r="G2139" t="s">
        <v>13756</v>
      </c>
      <c r="H2139" s="14" t="s">
        <v>23587</v>
      </c>
      <c r="I2139" s="14">
        <v>41873</v>
      </c>
      <c r="J2139" t="s">
        <v>23326</v>
      </c>
      <c r="K2139" t="s">
        <v>23338</v>
      </c>
      <c r="L2139" t="s">
        <v>23328</v>
      </c>
      <c r="M2139" t="s">
        <v>23329</v>
      </c>
      <c r="N2139" s="14" t="s">
        <v>453</v>
      </c>
      <c r="O2139" s="14" t="s">
        <v>453</v>
      </c>
      <c r="P2139" s="14" t="s">
        <v>453</v>
      </c>
      <c r="Q2139" t="s">
        <v>23339</v>
      </c>
      <c r="R2139" s="14" t="s">
        <v>10790</v>
      </c>
      <c r="S2139" t="s">
        <v>23340</v>
      </c>
      <c r="T2139" t="s">
        <v>14774</v>
      </c>
      <c r="U2139" s="14" t="s">
        <v>453</v>
      </c>
      <c r="V2139" s="203" t="s">
        <v>453</v>
      </c>
      <c r="W2139" s="14" t="s">
        <v>453</v>
      </c>
      <c r="X2139" s="14" t="s">
        <v>453</v>
      </c>
      <c r="Y2139" s="14" t="s">
        <v>453</v>
      </c>
      <c r="Z2139" s="14" t="s">
        <v>453</v>
      </c>
      <c r="AA2139" s="14" t="s">
        <v>453</v>
      </c>
      <c r="AB2139" s="15" t="str">
        <f t="shared" si="68"/>
        <v>-º-'-''</v>
      </c>
      <c r="AC2139" s="15" t="str">
        <f t="shared" si="69"/>
        <v>-º-'-''</v>
      </c>
    </row>
    <row r="2140" spans="1:29" ht="14.25" customHeight="1" x14ac:dyDescent="0.25">
      <c r="A2140">
        <v>9821</v>
      </c>
      <c r="B2140">
        <v>9821</v>
      </c>
      <c r="C2140" s="3">
        <v>41862</v>
      </c>
      <c r="D2140">
        <v>41907</v>
      </c>
      <c r="E2140" t="s">
        <v>1303</v>
      </c>
      <c r="F2140" t="s">
        <v>14028</v>
      </c>
      <c r="G2140" t="s">
        <v>13756</v>
      </c>
      <c r="H2140" s="14" t="s">
        <v>23588</v>
      </c>
      <c r="I2140" s="14">
        <v>41876</v>
      </c>
      <c r="J2140" t="s">
        <v>23326</v>
      </c>
      <c r="K2140" t="s">
        <v>23341</v>
      </c>
      <c r="L2140" t="s">
        <v>23328</v>
      </c>
      <c r="M2140" t="s">
        <v>23329</v>
      </c>
      <c r="N2140" s="14" t="s">
        <v>23589</v>
      </c>
      <c r="O2140" s="14" t="s">
        <v>15416</v>
      </c>
      <c r="P2140" s="14">
        <v>41877</v>
      </c>
      <c r="Q2140" t="s">
        <v>23342</v>
      </c>
      <c r="R2140" s="14" t="s">
        <v>10697</v>
      </c>
      <c r="S2140" t="s">
        <v>23343</v>
      </c>
      <c r="T2140" t="s">
        <v>3977</v>
      </c>
      <c r="U2140" s="14" t="s">
        <v>23590</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23344</v>
      </c>
      <c r="K2141" t="s">
        <v>23345</v>
      </c>
      <c r="L2141" t="s">
        <v>4295</v>
      </c>
      <c r="M2141" t="s">
        <v>23346</v>
      </c>
      <c r="N2141" s="14" t="s">
        <v>453</v>
      </c>
      <c r="O2141" s="14" t="s">
        <v>453</v>
      </c>
      <c r="P2141" s="14" t="s">
        <v>453</v>
      </c>
      <c r="Q2141" t="s">
        <v>23347</v>
      </c>
      <c r="R2141" s="14" t="s">
        <v>453</v>
      </c>
      <c r="S2141" t="s">
        <v>23348</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23591</v>
      </c>
      <c r="I2142" s="14">
        <v>41878</v>
      </c>
      <c r="J2142" t="s">
        <v>23326</v>
      </c>
      <c r="K2142" t="s">
        <v>23349</v>
      </c>
      <c r="L2142" t="s">
        <v>23328</v>
      </c>
      <c r="M2142" t="s">
        <v>23329</v>
      </c>
      <c r="N2142" s="14" t="s">
        <v>23592</v>
      </c>
      <c r="O2142" s="14" t="s">
        <v>15416</v>
      </c>
      <c r="P2142" s="14">
        <v>41880</v>
      </c>
      <c r="Q2142" t="s">
        <v>23350</v>
      </c>
      <c r="R2142" s="14" t="s">
        <v>17640</v>
      </c>
      <c r="S2142" t="s">
        <v>23351</v>
      </c>
      <c r="T2142" t="s">
        <v>3977</v>
      </c>
      <c r="U2142" s="14" t="s">
        <v>23593</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v>9843</v>
      </c>
      <c r="B2143">
        <v>9843</v>
      </c>
      <c r="C2143" s="3">
        <v>41862</v>
      </c>
      <c r="D2143">
        <v>41907</v>
      </c>
      <c r="E2143" t="s">
        <v>1449</v>
      </c>
      <c r="F2143" t="s">
        <v>14028</v>
      </c>
      <c r="G2143" t="s">
        <v>13269</v>
      </c>
      <c r="H2143" s="14" t="s">
        <v>453</v>
      </c>
      <c r="I2143" s="14" t="s">
        <v>453</v>
      </c>
      <c r="J2143" t="s">
        <v>23352</v>
      </c>
      <c r="K2143" t="s">
        <v>23353</v>
      </c>
      <c r="L2143" t="s">
        <v>23354</v>
      </c>
      <c r="M2143" t="s">
        <v>23355</v>
      </c>
      <c r="N2143" s="14" t="s">
        <v>453</v>
      </c>
      <c r="O2143" s="14" t="s">
        <v>453</v>
      </c>
      <c r="P2143" s="14" t="s">
        <v>453</v>
      </c>
      <c r="Q2143" t="s">
        <v>23324</v>
      </c>
      <c r="R2143" s="14" t="s">
        <v>453</v>
      </c>
      <c r="S2143" t="s">
        <v>23356</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v>9862</v>
      </c>
      <c r="B2144">
        <v>9862</v>
      </c>
      <c r="C2144" s="3">
        <v>41862</v>
      </c>
      <c r="D2144">
        <v>41907</v>
      </c>
      <c r="E2144" t="s">
        <v>1449</v>
      </c>
      <c r="F2144" t="s">
        <v>14028</v>
      </c>
      <c r="G2144" s="15" t="s">
        <v>13681</v>
      </c>
      <c r="H2144" s="14" t="s">
        <v>453</v>
      </c>
      <c r="I2144" s="14" t="s">
        <v>453</v>
      </c>
      <c r="J2144" t="s">
        <v>23357</v>
      </c>
      <c r="K2144" t="s">
        <v>23358</v>
      </c>
      <c r="L2144" t="s">
        <v>23359</v>
      </c>
      <c r="M2144" t="s">
        <v>23360</v>
      </c>
      <c r="N2144" s="14" t="s">
        <v>453</v>
      </c>
      <c r="O2144" s="14" t="s">
        <v>453</v>
      </c>
      <c r="P2144" s="14" t="s">
        <v>453</v>
      </c>
      <c r="Q2144" t="s">
        <v>23324</v>
      </c>
      <c r="R2144" s="14" t="s">
        <v>453</v>
      </c>
      <c r="S2144" t="s">
        <v>23361</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1449</v>
      </c>
      <c r="F2145" t="s">
        <v>14028</v>
      </c>
      <c r="G2145" t="s">
        <v>13756</v>
      </c>
      <c r="H2145" s="14" t="s">
        <v>453</v>
      </c>
      <c r="I2145" s="14" t="s">
        <v>453</v>
      </c>
      <c r="J2145" t="s">
        <v>23326</v>
      </c>
      <c r="K2145" t="s">
        <v>23362</v>
      </c>
      <c r="L2145" t="s">
        <v>23328</v>
      </c>
      <c r="M2145" t="s">
        <v>23363</v>
      </c>
      <c r="N2145" s="14" t="s">
        <v>453</v>
      </c>
      <c r="O2145" s="14" t="s">
        <v>453</v>
      </c>
      <c r="P2145" s="14" t="s">
        <v>453</v>
      </c>
      <c r="Q2145" s="14" t="s">
        <v>453</v>
      </c>
      <c r="R2145" s="14" t="s">
        <v>453</v>
      </c>
      <c r="S2145" t="s">
        <v>23364</v>
      </c>
      <c r="T2145" t="s">
        <v>14774</v>
      </c>
      <c r="U2145" s="14" t="s">
        <v>453</v>
      </c>
      <c r="V2145" s="203" t="s">
        <v>453</v>
      </c>
      <c r="W2145" s="14" t="s">
        <v>453</v>
      </c>
      <c r="X2145" s="14" t="s">
        <v>453</v>
      </c>
      <c r="Y2145" s="14" t="s">
        <v>453</v>
      </c>
      <c r="Z2145" s="14" t="s">
        <v>453</v>
      </c>
      <c r="AA2145" s="14" t="s">
        <v>453</v>
      </c>
      <c r="AB2145" s="15" t="str">
        <f t="shared" si="68"/>
        <v>-º-'-''</v>
      </c>
      <c r="AC2145" s="15" t="str">
        <f t="shared" si="69"/>
        <v>-º-'-''</v>
      </c>
    </row>
    <row r="2146" spans="1:29" ht="14.25" customHeight="1" x14ac:dyDescent="0.25">
      <c r="A2146">
        <v>9781</v>
      </c>
      <c r="B2146">
        <v>9781</v>
      </c>
      <c r="C2146" s="3">
        <v>41862</v>
      </c>
      <c r="D2146">
        <v>41907</v>
      </c>
      <c r="E2146" t="s">
        <v>1449</v>
      </c>
      <c r="F2146" t="s">
        <v>14028</v>
      </c>
      <c r="G2146" t="s">
        <v>958</v>
      </c>
      <c r="H2146" s="14" t="s">
        <v>453</v>
      </c>
      <c r="I2146" s="14" t="s">
        <v>453</v>
      </c>
      <c r="J2146" t="s">
        <v>23344</v>
      </c>
      <c r="K2146" t="s">
        <v>23365</v>
      </c>
      <c r="L2146" t="s">
        <v>4295</v>
      </c>
      <c r="M2146" t="s">
        <v>23366</v>
      </c>
      <c r="N2146" s="14" t="s">
        <v>453</v>
      </c>
      <c r="O2146" s="14" t="s">
        <v>453</v>
      </c>
      <c r="P2146" s="14" t="s">
        <v>453</v>
      </c>
      <c r="Q2146" t="s">
        <v>23367</v>
      </c>
      <c r="R2146" s="14" t="s">
        <v>453</v>
      </c>
      <c r="S2146" t="s">
        <v>23368</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1449</v>
      </c>
      <c r="F2147" t="s">
        <v>14028</v>
      </c>
      <c r="G2147" t="s">
        <v>13756</v>
      </c>
      <c r="H2147" s="14" t="s">
        <v>453</v>
      </c>
      <c r="I2147" s="14" t="s">
        <v>453</v>
      </c>
      <c r="J2147" t="s">
        <v>23326</v>
      </c>
      <c r="K2147" t="s">
        <v>23369</v>
      </c>
      <c r="L2147" t="s">
        <v>23328</v>
      </c>
      <c r="M2147" t="s">
        <v>23363</v>
      </c>
      <c r="N2147" s="14" t="s">
        <v>453</v>
      </c>
      <c r="O2147" s="14" t="s">
        <v>453</v>
      </c>
      <c r="P2147" s="14" t="s">
        <v>453</v>
      </c>
      <c r="Q2147" t="s">
        <v>23370</v>
      </c>
      <c r="R2147" s="14" t="s">
        <v>453</v>
      </c>
      <c r="S2147" t="s">
        <v>23371</v>
      </c>
      <c r="T2147" t="s">
        <v>14774</v>
      </c>
      <c r="U2147" s="14" t="s">
        <v>453</v>
      </c>
      <c r="V2147" s="203" t="s">
        <v>453</v>
      </c>
      <c r="W2147" s="14" t="s">
        <v>453</v>
      </c>
      <c r="X2147" s="14" t="s">
        <v>453</v>
      </c>
      <c r="Y2147" s="14" t="s">
        <v>453</v>
      </c>
      <c r="Z2147" s="14" t="s">
        <v>453</v>
      </c>
      <c r="AA2147" s="14" t="s">
        <v>453</v>
      </c>
      <c r="AB2147" s="15" t="str">
        <f t="shared" si="68"/>
        <v>-º-'-''</v>
      </c>
      <c r="AC2147" s="15" t="str">
        <f t="shared" si="69"/>
        <v>-º-'-''</v>
      </c>
    </row>
    <row r="2148" spans="1:29" ht="14.25" customHeight="1" x14ac:dyDescent="0.25">
      <c r="A2148">
        <v>9804</v>
      </c>
      <c r="B2148">
        <v>9804</v>
      </c>
      <c r="C2148" s="3">
        <v>41862</v>
      </c>
      <c r="D2148">
        <v>41907</v>
      </c>
      <c r="E2148" t="s">
        <v>1303</v>
      </c>
      <c r="F2148" t="s">
        <v>14028</v>
      </c>
      <c r="G2148" t="s">
        <v>13756</v>
      </c>
      <c r="H2148" s="14" t="s">
        <v>23594</v>
      </c>
      <c r="I2148" s="14">
        <v>41877</v>
      </c>
      <c r="J2148" t="s">
        <v>23326</v>
      </c>
      <c r="K2148" t="s">
        <v>23372</v>
      </c>
      <c r="L2148" t="s">
        <v>23328</v>
      </c>
      <c r="M2148">
        <v>35579718</v>
      </c>
      <c r="N2148" s="14" t="s">
        <v>23595</v>
      </c>
      <c r="O2148" s="14" t="s">
        <v>23572</v>
      </c>
      <c r="P2148" s="14">
        <v>41878</v>
      </c>
      <c r="Q2148" t="s">
        <v>23373</v>
      </c>
      <c r="R2148" s="14" t="s">
        <v>13116</v>
      </c>
      <c r="S2148" t="s">
        <v>23374</v>
      </c>
      <c r="T2148" t="s">
        <v>3977</v>
      </c>
      <c r="U2148" s="14" t="s">
        <v>23596</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41907</v>
      </c>
      <c r="E2149" t="s">
        <v>1312</v>
      </c>
      <c r="F2149" t="s">
        <v>14028</v>
      </c>
      <c r="G2149" t="s">
        <v>13756</v>
      </c>
      <c r="H2149" s="14" t="s">
        <v>453</v>
      </c>
      <c r="I2149" s="14" t="s">
        <v>453</v>
      </c>
      <c r="J2149" t="s">
        <v>23326</v>
      </c>
      <c r="K2149" t="s">
        <v>23597</v>
      </c>
      <c r="L2149" t="s">
        <v>23328</v>
      </c>
      <c r="M2149" t="s">
        <v>23329</v>
      </c>
      <c r="N2149" s="14" t="s">
        <v>453</v>
      </c>
      <c r="O2149" s="14" t="s">
        <v>453</v>
      </c>
      <c r="P2149" s="14" t="s">
        <v>453</v>
      </c>
      <c r="Q2149" t="s">
        <v>23658</v>
      </c>
      <c r="R2149" s="14" t="s">
        <v>453</v>
      </c>
      <c r="S2149" t="s">
        <v>23375</v>
      </c>
      <c r="T2149" t="s">
        <v>14774</v>
      </c>
      <c r="U2149" s="14" t="s">
        <v>453</v>
      </c>
      <c r="V2149" s="203" t="s">
        <v>453</v>
      </c>
      <c r="W2149" s="14" t="s">
        <v>453</v>
      </c>
      <c r="X2149" s="14" t="s">
        <v>453</v>
      </c>
      <c r="Y2149" s="14" t="s">
        <v>453</v>
      </c>
      <c r="Z2149" s="14" t="s">
        <v>453</v>
      </c>
      <c r="AA2149" s="14" t="s">
        <v>453</v>
      </c>
      <c r="AB2149" s="15" t="str">
        <f t="shared" si="68"/>
        <v>-º-'-''</v>
      </c>
      <c r="AC2149" s="15" t="str">
        <f t="shared" si="69"/>
        <v>-º-'-''</v>
      </c>
    </row>
    <row r="2150" spans="1:29" ht="14.25" customHeight="1" x14ac:dyDescent="0.25">
      <c r="A2150">
        <v>9803</v>
      </c>
      <c r="B2150">
        <v>9803</v>
      </c>
      <c r="C2150" s="3">
        <v>41862</v>
      </c>
      <c r="D2150">
        <v>41907</v>
      </c>
      <c r="E2150" t="s">
        <v>1303</v>
      </c>
      <c r="F2150" t="s">
        <v>14028</v>
      </c>
      <c r="G2150" t="s">
        <v>13756</v>
      </c>
      <c r="H2150" s="14" t="s">
        <v>23598</v>
      </c>
      <c r="I2150" s="14">
        <v>41878</v>
      </c>
      <c r="J2150" t="s">
        <v>23326</v>
      </c>
      <c r="K2150" t="s">
        <v>23376</v>
      </c>
      <c r="L2150" t="s">
        <v>23328</v>
      </c>
      <c r="M2150" t="s">
        <v>23363</v>
      </c>
      <c r="N2150" s="14" t="s">
        <v>23599</v>
      </c>
      <c r="O2150" s="14" t="s">
        <v>14523</v>
      </c>
      <c r="P2150" s="14">
        <v>41878</v>
      </c>
      <c r="Q2150" t="s">
        <v>23370</v>
      </c>
      <c r="R2150" s="14" t="s">
        <v>17629</v>
      </c>
      <c r="S2150" t="s">
        <v>23377</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23600</v>
      </c>
      <c r="I2151" s="14">
        <v>41877</v>
      </c>
      <c r="J2151" t="s">
        <v>23326</v>
      </c>
      <c r="K2151" t="s">
        <v>23378</v>
      </c>
      <c r="L2151" t="s">
        <v>23328</v>
      </c>
      <c r="M2151">
        <v>35579718</v>
      </c>
      <c r="N2151" s="14" t="s">
        <v>23601</v>
      </c>
      <c r="O2151" s="14" t="s">
        <v>15416</v>
      </c>
      <c r="P2151" s="14">
        <v>41878</v>
      </c>
      <c r="Q2151" t="s">
        <v>23373</v>
      </c>
      <c r="R2151" s="14" t="s">
        <v>12689</v>
      </c>
      <c r="S2151" t="s">
        <v>23379</v>
      </c>
      <c r="T2151" t="s">
        <v>3977</v>
      </c>
      <c r="U2151" s="14" t="s">
        <v>23602</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23344</v>
      </c>
      <c r="K2152" t="s">
        <v>23380</v>
      </c>
      <c r="L2152" t="s">
        <v>4295</v>
      </c>
      <c r="M2152" t="s">
        <v>23381</v>
      </c>
      <c r="N2152" s="14" t="s">
        <v>453</v>
      </c>
      <c r="O2152" s="14" t="s">
        <v>453</v>
      </c>
      <c r="P2152" s="14" t="s">
        <v>453</v>
      </c>
      <c r="Q2152" t="s">
        <v>23382</v>
      </c>
      <c r="R2152" s="14" t="s">
        <v>453</v>
      </c>
      <c r="S2152" t="s">
        <v>23383</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23603</v>
      </c>
      <c r="I2153" s="14">
        <v>41877</v>
      </c>
      <c r="J2153" t="s">
        <v>23326</v>
      </c>
      <c r="K2153" t="s">
        <v>23384</v>
      </c>
      <c r="L2153" t="s">
        <v>23328</v>
      </c>
      <c r="M2153">
        <v>35579718</v>
      </c>
      <c r="N2153" s="14" t="s">
        <v>23604</v>
      </c>
      <c r="O2153" s="14" t="s">
        <v>11940</v>
      </c>
      <c r="P2153" s="14">
        <v>41878</v>
      </c>
      <c r="Q2153" t="s">
        <v>23373</v>
      </c>
      <c r="R2153" s="14" t="s">
        <v>23231</v>
      </c>
      <c r="S2153" t="s">
        <v>23385</v>
      </c>
      <c r="T2153" t="s">
        <v>3977</v>
      </c>
      <c r="U2153" s="14" t="s">
        <v>23605</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23344</v>
      </c>
      <c r="K2154" t="s">
        <v>23386</v>
      </c>
      <c r="L2154" t="s">
        <v>4295</v>
      </c>
      <c r="M2154" t="s">
        <v>23346</v>
      </c>
      <c r="N2154" s="14" t="s">
        <v>453</v>
      </c>
      <c r="O2154" s="14" t="s">
        <v>453</v>
      </c>
      <c r="P2154" s="14" t="s">
        <v>453</v>
      </c>
      <c r="Q2154" t="s">
        <v>23387</v>
      </c>
      <c r="R2154" s="14" t="s">
        <v>453</v>
      </c>
      <c r="S2154" t="s">
        <v>23388</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23606</v>
      </c>
      <c r="I2155" s="14">
        <v>41880</v>
      </c>
      <c r="J2155" t="s">
        <v>23326</v>
      </c>
      <c r="K2155" t="s">
        <v>23389</v>
      </c>
      <c r="L2155" t="s">
        <v>23328</v>
      </c>
      <c r="M2155">
        <v>35579718</v>
      </c>
      <c r="N2155" s="14" t="s">
        <v>23607</v>
      </c>
      <c r="O2155" s="14" t="s">
        <v>14523</v>
      </c>
      <c r="P2155" s="14">
        <v>41880</v>
      </c>
      <c r="Q2155" t="s">
        <v>23373</v>
      </c>
      <c r="R2155" s="14" t="s">
        <v>4064</v>
      </c>
      <c r="S2155" t="s">
        <v>23390</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23344</v>
      </c>
      <c r="K2156" t="s">
        <v>23391</v>
      </c>
      <c r="L2156" t="s">
        <v>4295</v>
      </c>
      <c r="M2156" t="s">
        <v>23346</v>
      </c>
      <c r="N2156" s="14" t="s">
        <v>453</v>
      </c>
      <c r="O2156" s="14" t="s">
        <v>453</v>
      </c>
      <c r="P2156" s="14" t="s">
        <v>453</v>
      </c>
      <c r="Q2156" t="s">
        <v>23392</v>
      </c>
      <c r="R2156" s="14" t="s">
        <v>453</v>
      </c>
      <c r="S2156" t="s">
        <v>23393</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23326</v>
      </c>
      <c r="K2157" t="s">
        <v>23394</v>
      </c>
      <c r="L2157" t="s">
        <v>23328</v>
      </c>
      <c r="M2157">
        <v>35579718</v>
      </c>
      <c r="N2157" s="14" t="s">
        <v>453</v>
      </c>
      <c r="O2157" s="14" t="s">
        <v>453</v>
      </c>
      <c r="P2157" s="14" t="s">
        <v>453</v>
      </c>
      <c r="Q2157" t="s">
        <v>23373</v>
      </c>
      <c r="R2157" s="14" t="s">
        <v>453</v>
      </c>
      <c r="S2157" t="s">
        <v>23395</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23608</v>
      </c>
      <c r="I2158" s="14">
        <v>41879</v>
      </c>
      <c r="J2158" t="s">
        <v>23326</v>
      </c>
      <c r="K2158" t="s">
        <v>23396</v>
      </c>
      <c r="L2158" t="s">
        <v>23328</v>
      </c>
      <c r="M2158" t="s">
        <v>23363</v>
      </c>
      <c r="N2158" s="14" t="s">
        <v>23609</v>
      </c>
      <c r="O2158" s="14" t="s">
        <v>14523</v>
      </c>
      <c r="P2158" s="14">
        <v>41880</v>
      </c>
      <c r="Q2158" t="s">
        <v>23370</v>
      </c>
      <c r="R2158" s="14" t="s">
        <v>19308</v>
      </c>
      <c r="S2158" t="s">
        <v>23397</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23344</v>
      </c>
      <c r="K2159" t="s">
        <v>23398</v>
      </c>
      <c r="L2159" t="s">
        <v>4295</v>
      </c>
      <c r="M2159" t="s">
        <v>23346</v>
      </c>
      <c r="N2159" s="14" t="s">
        <v>453</v>
      </c>
      <c r="O2159" s="14" t="s">
        <v>453</v>
      </c>
      <c r="P2159" s="14" t="s">
        <v>453</v>
      </c>
      <c r="Q2159" t="s">
        <v>23399</v>
      </c>
      <c r="R2159" s="14" t="s">
        <v>453</v>
      </c>
      <c r="S2159" t="s">
        <v>23400</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23610</v>
      </c>
      <c r="I2160" s="14">
        <v>41877</v>
      </c>
      <c r="J2160" t="s">
        <v>23326</v>
      </c>
      <c r="K2160" t="s">
        <v>23401</v>
      </c>
      <c r="L2160" t="s">
        <v>23328</v>
      </c>
      <c r="M2160">
        <v>35579718</v>
      </c>
      <c r="N2160" s="14" t="s">
        <v>23611</v>
      </c>
      <c r="O2160" s="14" t="s">
        <v>15416</v>
      </c>
      <c r="P2160" s="14">
        <v>41878</v>
      </c>
      <c r="Q2160" t="s">
        <v>23373</v>
      </c>
      <c r="R2160" s="14" t="s">
        <v>10386</v>
      </c>
      <c r="S2160" t="s">
        <v>23402</v>
      </c>
      <c r="T2160" t="s">
        <v>3977</v>
      </c>
      <c r="U2160" s="14" t="s">
        <v>23612</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23613</v>
      </c>
      <c r="I2161" s="14">
        <v>41879</v>
      </c>
      <c r="J2161" t="s">
        <v>23326</v>
      </c>
      <c r="K2161" t="s">
        <v>23403</v>
      </c>
      <c r="L2161" t="s">
        <v>23328</v>
      </c>
      <c r="M2161" t="s">
        <v>23363</v>
      </c>
      <c r="N2161" s="14" t="s">
        <v>23614</v>
      </c>
      <c r="O2161" s="14" t="s">
        <v>11974</v>
      </c>
      <c r="P2161" s="14">
        <v>41880</v>
      </c>
      <c r="Q2161" t="s">
        <v>23370</v>
      </c>
      <c r="R2161" s="14" t="s">
        <v>19486</v>
      </c>
      <c r="S2161" t="s">
        <v>23404</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1449</v>
      </c>
      <c r="F2162" t="s">
        <v>14028</v>
      </c>
      <c r="G2162" t="s">
        <v>13756</v>
      </c>
      <c r="H2162" s="14" t="s">
        <v>453</v>
      </c>
      <c r="I2162" s="14" t="s">
        <v>453</v>
      </c>
      <c r="J2162" t="s">
        <v>23326</v>
      </c>
      <c r="K2162" t="s">
        <v>23405</v>
      </c>
      <c r="L2162" t="s">
        <v>23328</v>
      </c>
      <c r="M2162" t="s">
        <v>23406</v>
      </c>
      <c r="N2162" s="14" t="s">
        <v>453</v>
      </c>
      <c r="O2162" s="14" t="s">
        <v>453</v>
      </c>
      <c r="P2162" s="14" t="s">
        <v>453</v>
      </c>
      <c r="Q2162" t="s">
        <v>23407</v>
      </c>
      <c r="R2162" s="14" t="s">
        <v>453</v>
      </c>
      <c r="S2162" t="s">
        <v>23408</v>
      </c>
      <c r="T2162" t="s">
        <v>14774</v>
      </c>
      <c r="U2162" s="14" t="s">
        <v>453</v>
      </c>
      <c r="V2162" s="203" t="s">
        <v>453</v>
      </c>
      <c r="W2162" s="14" t="s">
        <v>453</v>
      </c>
      <c r="X2162" s="14" t="s">
        <v>453</v>
      </c>
      <c r="Y2162" s="14" t="s">
        <v>453</v>
      </c>
      <c r="Z2162" s="14" t="s">
        <v>453</v>
      </c>
      <c r="AA2162" s="14" t="s">
        <v>453</v>
      </c>
      <c r="AB2162" s="15" t="str">
        <f t="shared" si="68"/>
        <v>-º-'-''</v>
      </c>
      <c r="AC2162" s="15" t="str">
        <f t="shared" si="69"/>
        <v>-º-'-''</v>
      </c>
    </row>
    <row r="2163" spans="1:29" ht="14.25" customHeight="1" x14ac:dyDescent="0.25">
      <c r="A2163">
        <v>9784</v>
      </c>
      <c r="B2163">
        <v>9784</v>
      </c>
      <c r="C2163" s="3">
        <v>41862</v>
      </c>
      <c r="D2163">
        <v>41907</v>
      </c>
      <c r="E2163" t="s">
        <v>1449</v>
      </c>
      <c r="F2163" t="s">
        <v>14028</v>
      </c>
      <c r="G2163" t="s">
        <v>13756</v>
      </c>
      <c r="H2163" s="14" t="s">
        <v>453</v>
      </c>
      <c r="I2163" s="14" t="s">
        <v>453</v>
      </c>
      <c r="J2163" t="s">
        <v>23326</v>
      </c>
      <c r="K2163" t="s">
        <v>23409</v>
      </c>
      <c r="L2163" t="s">
        <v>23328</v>
      </c>
      <c r="M2163" t="s">
        <v>23410</v>
      </c>
      <c r="N2163" s="14" t="s">
        <v>453</v>
      </c>
      <c r="O2163" s="14" t="s">
        <v>453</v>
      </c>
      <c r="P2163" s="14" t="s">
        <v>453</v>
      </c>
      <c r="Q2163" s="14" t="s">
        <v>453</v>
      </c>
      <c r="R2163" s="14" t="s">
        <v>453</v>
      </c>
      <c r="S2163" t="s">
        <v>23411</v>
      </c>
      <c r="T2163" t="s">
        <v>14774</v>
      </c>
      <c r="U2163" s="14" t="s">
        <v>453</v>
      </c>
      <c r="V2163" s="203" t="s">
        <v>453</v>
      </c>
      <c r="W2163" s="14" t="s">
        <v>453</v>
      </c>
      <c r="X2163" s="14" t="s">
        <v>453</v>
      </c>
      <c r="Y2163" s="14" t="s">
        <v>453</v>
      </c>
      <c r="Z2163" s="14" t="s">
        <v>453</v>
      </c>
      <c r="AA2163" s="14" t="s">
        <v>453</v>
      </c>
      <c r="AB2163" s="15" t="str">
        <f t="shared" si="68"/>
        <v>-º-'-''</v>
      </c>
      <c r="AC2163" s="15" t="str">
        <f t="shared" si="69"/>
        <v>-º-'-''</v>
      </c>
    </row>
    <row r="2164" spans="1:29" ht="14.25" customHeight="1" x14ac:dyDescent="0.25">
      <c r="A2164">
        <v>9787</v>
      </c>
      <c r="B2164">
        <v>9787</v>
      </c>
      <c r="C2164" s="3">
        <v>41862</v>
      </c>
      <c r="D2164">
        <v>41907</v>
      </c>
      <c r="E2164" t="s">
        <v>1303</v>
      </c>
      <c r="F2164" t="s">
        <v>14028</v>
      </c>
      <c r="G2164" t="s">
        <v>13756</v>
      </c>
      <c r="H2164" s="14" t="s">
        <v>23615</v>
      </c>
      <c r="I2164" s="14">
        <v>41878</v>
      </c>
      <c r="J2164" t="s">
        <v>23326</v>
      </c>
      <c r="K2164" t="s">
        <v>23412</v>
      </c>
      <c r="L2164" t="s">
        <v>23328</v>
      </c>
      <c r="M2164" t="s">
        <v>23363</v>
      </c>
      <c r="N2164" s="14" t="s">
        <v>23616</v>
      </c>
      <c r="O2164" s="14" t="s">
        <v>12669</v>
      </c>
      <c r="P2164" s="14">
        <v>41878</v>
      </c>
      <c r="Q2164" s="14" t="s">
        <v>453</v>
      </c>
      <c r="R2164" s="14" t="s">
        <v>15272</v>
      </c>
      <c r="S2164" t="s">
        <v>23413</v>
      </c>
      <c r="T2164" t="s">
        <v>3977</v>
      </c>
      <c r="U2164" s="14" t="s">
        <v>23617</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23344</v>
      </c>
      <c r="K2165" t="s">
        <v>23414</v>
      </c>
      <c r="L2165" t="s">
        <v>4295</v>
      </c>
      <c r="M2165" t="s">
        <v>23415</v>
      </c>
      <c r="N2165" s="14" t="s">
        <v>453</v>
      </c>
      <c r="O2165" s="14" t="s">
        <v>453</v>
      </c>
      <c r="P2165" s="14" t="s">
        <v>453</v>
      </c>
      <c r="Q2165" t="s">
        <v>23416</v>
      </c>
      <c r="R2165" s="14" t="s">
        <v>453</v>
      </c>
      <c r="S2165" t="s">
        <v>23417</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1449</v>
      </c>
      <c r="F2166" t="s">
        <v>14028</v>
      </c>
      <c r="G2166" t="s">
        <v>13756</v>
      </c>
      <c r="H2166" s="14" t="s">
        <v>453</v>
      </c>
      <c r="I2166" s="14" t="s">
        <v>453</v>
      </c>
      <c r="J2166" t="s">
        <v>23326</v>
      </c>
      <c r="K2166" t="s">
        <v>23418</v>
      </c>
      <c r="L2166" t="s">
        <v>23328</v>
      </c>
      <c r="M2166">
        <v>35579718</v>
      </c>
      <c r="N2166" s="14" t="s">
        <v>453</v>
      </c>
      <c r="O2166" s="14" t="s">
        <v>453</v>
      </c>
      <c r="P2166" s="14" t="s">
        <v>453</v>
      </c>
      <c r="Q2166" s="14" t="s">
        <v>453</v>
      </c>
      <c r="R2166" s="14" t="s">
        <v>453</v>
      </c>
      <c r="S2166" t="s">
        <v>23419</v>
      </c>
      <c r="T2166" t="s">
        <v>14774</v>
      </c>
      <c r="U2166" s="14" t="s">
        <v>453</v>
      </c>
      <c r="V2166" s="203" t="s">
        <v>453</v>
      </c>
      <c r="W2166" s="14" t="s">
        <v>453</v>
      </c>
      <c r="X2166" s="14" t="s">
        <v>453</v>
      </c>
      <c r="Y2166" s="14" t="s">
        <v>453</v>
      </c>
      <c r="Z2166" s="14" t="s">
        <v>453</v>
      </c>
      <c r="AA2166" s="14" t="s">
        <v>453</v>
      </c>
      <c r="AB2166" s="15" t="str">
        <f t="shared" si="68"/>
        <v>-º-'-''</v>
      </c>
      <c r="AC2166" s="15" t="str">
        <f t="shared" si="69"/>
        <v>-º-'-''</v>
      </c>
    </row>
    <row r="2167" spans="1:29" ht="14.25" customHeight="1" x14ac:dyDescent="0.25">
      <c r="A2167">
        <v>9790</v>
      </c>
      <c r="B2167">
        <v>9790</v>
      </c>
      <c r="C2167" s="3">
        <v>41862</v>
      </c>
      <c r="D2167">
        <v>41907</v>
      </c>
      <c r="E2167" t="s">
        <v>1303</v>
      </c>
      <c r="F2167" t="s">
        <v>14028</v>
      </c>
      <c r="G2167" t="s">
        <v>13756</v>
      </c>
      <c r="H2167" s="14" t="s">
        <v>23618</v>
      </c>
      <c r="I2167" s="14">
        <v>41878</v>
      </c>
      <c r="J2167" t="s">
        <v>23326</v>
      </c>
      <c r="K2167" t="s">
        <v>23420</v>
      </c>
      <c r="L2167" t="s">
        <v>23328</v>
      </c>
      <c r="M2167" t="s">
        <v>23421</v>
      </c>
      <c r="N2167" s="14" t="s">
        <v>23619</v>
      </c>
      <c r="O2167" s="14" t="s">
        <v>12669</v>
      </c>
      <c r="P2167" s="14">
        <v>41878</v>
      </c>
      <c r="Q2167" s="14" t="s">
        <v>453</v>
      </c>
      <c r="R2167" s="14" t="s">
        <v>15667</v>
      </c>
      <c r="S2167" t="s">
        <v>23422</v>
      </c>
      <c r="T2167" t="s">
        <v>3977</v>
      </c>
      <c r="U2167" s="14" t="s">
        <v>23620</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23344</v>
      </c>
      <c r="K2168" t="s">
        <v>23423</v>
      </c>
      <c r="L2168" t="s">
        <v>4295</v>
      </c>
      <c r="M2168" t="s">
        <v>23346</v>
      </c>
      <c r="N2168" s="14" t="s">
        <v>453</v>
      </c>
      <c r="O2168" s="14" t="s">
        <v>453</v>
      </c>
      <c r="P2168" s="14" t="s">
        <v>453</v>
      </c>
      <c r="Q2168" t="s">
        <v>23424</v>
      </c>
      <c r="R2168" s="14" t="s">
        <v>453</v>
      </c>
      <c r="S2168" t="s">
        <v>23425</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23621</v>
      </c>
      <c r="I2169" s="14">
        <v>41876</v>
      </c>
      <c r="J2169" t="s">
        <v>23326</v>
      </c>
      <c r="K2169" t="s">
        <v>23426</v>
      </c>
      <c r="L2169" t="s">
        <v>23328</v>
      </c>
      <c r="M2169">
        <v>35579718</v>
      </c>
      <c r="N2169" s="14" t="s">
        <v>23622</v>
      </c>
      <c r="O2169" s="14" t="s">
        <v>12669</v>
      </c>
      <c r="P2169" s="14">
        <v>41878</v>
      </c>
      <c r="Q2169" s="14" t="s">
        <v>453</v>
      </c>
      <c r="R2169" s="14" t="s">
        <v>23623</v>
      </c>
      <c r="S2169" t="s">
        <v>23427</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23624</v>
      </c>
      <c r="I2170" s="14">
        <v>41879</v>
      </c>
      <c r="J2170" t="s">
        <v>23326</v>
      </c>
      <c r="K2170" t="s">
        <v>23428</v>
      </c>
      <c r="L2170" t="s">
        <v>23328</v>
      </c>
      <c r="M2170" t="s">
        <v>23429</v>
      </c>
      <c r="N2170" s="14" t="s">
        <v>23625</v>
      </c>
      <c r="O2170" s="14" t="s">
        <v>11974</v>
      </c>
      <c r="P2170" s="14">
        <v>41880</v>
      </c>
      <c r="Q2170" s="14" t="s">
        <v>453</v>
      </c>
      <c r="R2170" s="14" t="s">
        <v>23626</v>
      </c>
      <c r="S2170" t="s">
        <v>23430</v>
      </c>
      <c r="T2170" t="s">
        <v>3977</v>
      </c>
      <c r="U2170" s="14" t="s">
        <v>23627</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23628</v>
      </c>
      <c r="I2171" s="14">
        <v>41879</v>
      </c>
      <c r="J2171" t="s">
        <v>23326</v>
      </c>
      <c r="K2171" t="s">
        <v>23431</v>
      </c>
      <c r="L2171" t="s">
        <v>23328</v>
      </c>
      <c r="M2171" t="s">
        <v>23432</v>
      </c>
      <c r="N2171" s="14" t="s">
        <v>23629</v>
      </c>
      <c r="O2171" s="14" t="s">
        <v>12669</v>
      </c>
      <c r="P2171" s="14">
        <v>41880</v>
      </c>
      <c r="Q2171" t="s">
        <v>23433</v>
      </c>
      <c r="R2171" s="14" t="s">
        <v>23630</v>
      </c>
      <c r="S2171" t="s">
        <v>23434</v>
      </c>
      <c r="T2171" t="s">
        <v>3977</v>
      </c>
      <c r="U2171" s="14" t="s">
        <v>23631</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23632</v>
      </c>
      <c r="I2172" s="14">
        <v>41877</v>
      </c>
      <c r="J2172" t="s">
        <v>23326</v>
      </c>
      <c r="K2172" t="s">
        <v>23435</v>
      </c>
      <c r="L2172">
        <v>35420000</v>
      </c>
      <c r="M2172">
        <v>35579718</v>
      </c>
      <c r="N2172" s="14" t="s">
        <v>23633</v>
      </c>
      <c r="O2172" s="14" t="s">
        <v>12669</v>
      </c>
      <c r="P2172" s="14">
        <v>41878</v>
      </c>
      <c r="Q2172" s="14" t="s">
        <v>453</v>
      </c>
      <c r="R2172" s="14" t="s">
        <v>11526</v>
      </c>
      <c r="S2172" t="s">
        <v>23436</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23634</v>
      </c>
      <c r="I2173" s="14">
        <v>41878</v>
      </c>
      <c r="J2173" t="s">
        <v>23326</v>
      </c>
      <c r="K2173" t="s">
        <v>23437</v>
      </c>
      <c r="L2173">
        <v>35420000</v>
      </c>
      <c r="M2173">
        <v>35579718</v>
      </c>
      <c r="N2173" s="14" t="s">
        <v>23635</v>
      </c>
      <c r="O2173" s="14" t="s">
        <v>11974</v>
      </c>
      <c r="P2173" s="14">
        <v>41878</v>
      </c>
      <c r="Q2173" s="14" t="s">
        <v>453</v>
      </c>
      <c r="R2173" s="14" t="s">
        <v>15944</v>
      </c>
      <c r="S2173" t="s">
        <v>23438</v>
      </c>
      <c r="T2173" t="s">
        <v>3977</v>
      </c>
      <c r="U2173" s="14" t="s">
        <v>23636</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23344</v>
      </c>
      <c r="K2174" t="s">
        <v>23439</v>
      </c>
      <c r="L2174" t="s">
        <v>4295</v>
      </c>
      <c r="M2174" t="s">
        <v>23440</v>
      </c>
      <c r="N2174" s="14" t="s">
        <v>453</v>
      </c>
      <c r="O2174" s="14" t="s">
        <v>453</v>
      </c>
      <c r="P2174" s="14" t="s">
        <v>453</v>
      </c>
      <c r="Q2174" t="s">
        <v>23441</v>
      </c>
      <c r="R2174" s="14" t="s">
        <v>453</v>
      </c>
      <c r="S2174" t="s">
        <v>23442</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23637</v>
      </c>
      <c r="I2175" s="14">
        <v>41879</v>
      </c>
      <c r="J2175" t="s">
        <v>23326</v>
      </c>
      <c r="K2175" t="s">
        <v>23443</v>
      </c>
      <c r="L2175">
        <v>35420000</v>
      </c>
      <c r="M2175">
        <v>35579718</v>
      </c>
      <c r="N2175" s="14" t="s">
        <v>23638</v>
      </c>
      <c r="O2175" s="14" t="s">
        <v>11974</v>
      </c>
      <c r="P2175" s="14">
        <v>41880</v>
      </c>
      <c r="Q2175" s="14" t="s">
        <v>453</v>
      </c>
      <c r="R2175" s="14" t="s">
        <v>17679</v>
      </c>
      <c r="S2175" t="s">
        <v>23444</v>
      </c>
      <c r="T2175" t="s">
        <v>3977</v>
      </c>
      <c r="U2175" s="14" t="s">
        <v>23639</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23640</v>
      </c>
      <c r="I2176" s="14">
        <v>41879</v>
      </c>
      <c r="J2176" t="s">
        <v>23326</v>
      </c>
      <c r="K2176" t="s">
        <v>23445</v>
      </c>
      <c r="L2176">
        <v>35420000</v>
      </c>
      <c r="M2176" t="s">
        <v>23363</v>
      </c>
      <c r="N2176" s="14" t="s">
        <v>23641</v>
      </c>
      <c r="O2176" s="14" t="s">
        <v>15416</v>
      </c>
      <c r="P2176" s="14">
        <v>41880</v>
      </c>
      <c r="Q2176" s="14" t="s">
        <v>453</v>
      </c>
      <c r="R2176" s="14" t="s">
        <v>23642</v>
      </c>
      <c r="S2176" t="s">
        <v>23446</v>
      </c>
      <c r="T2176" t="s">
        <v>3977</v>
      </c>
      <c r="U2176" s="14" t="s">
        <v>23643</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23644</v>
      </c>
      <c r="I2177" s="14">
        <v>41876</v>
      </c>
      <c r="J2177" t="s">
        <v>23326</v>
      </c>
      <c r="K2177" t="s">
        <v>23447</v>
      </c>
      <c r="L2177">
        <v>35420000</v>
      </c>
      <c r="M2177">
        <v>35579718</v>
      </c>
      <c r="N2177" s="14" t="s">
        <v>23645</v>
      </c>
      <c r="O2177" s="14" t="s">
        <v>11974</v>
      </c>
      <c r="P2177" s="14">
        <v>41878</v>
      </c>
      <c r="Q2177" s="14" t="s">
        <v>453</v>
      </c>
      <c r="R2177" s="14" t="s">
        <v>10774</v>
      </c>
      <c r="S2177" t="s">
        <v>23448</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23344</v>
      </c>
      <c r="K2178" t="s">
        <v>23449</v>
      </c>
      <c r="L2178" t="s">
        <v>4295</v>
      </c>
      <c r="M2178" t="s">
        <v>23346</v>
      </c>
      <c r="N2178" s="14" t="s">
        <v>453</v>
      </c>
      <c r="O2178" s="14" t="s">
        <v>453</v>
      </c>
      <c r="P2178" s="14" t="s">
        <v>453</v>
      </c>
      <c r="Q2178" t="s">
        <v>23450</v>
      </c>
      <c r="R2178" s="14" t="s">
        <v>453</v>
      </c>
      <c r="S2178" t="s">
        <v>23451</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23646</v>
      </c>
      <c r="I2179" s="14" t="s">
        <v>453</v>
      </c>
      <c r="J2179" t="s">
        <v>23326</v>
      </c>
      <c r="K2179" t="s">
        <v>23452</v>
      </c>
      <c r="L2179">
        <v>35420000</v>
      </c>
      <c r="M2179">
        <v>35579718</v>
      </c>
      <c r="N2179" s="14" t="s">
        <v>23647</v>
      </c>
      <c r="O2179" s="14" t="s">
        <v>23560</v>
      </c>
      <c r="P2179" s="14">
        <v>41877</v>
      </c>
      <c r="Q2179" s="14" t="s">
        <v>453</v>
      </c>
      <c r="R2179" s="14" t="s">
        <v>10517</v>
      </c>
      <c r="S2179" t="s">
        <v>23453</v>
      </c>
      <c r="T2179" t="s">
        <v>3977</v>
      </c>
      <c r="U2179" s="14" t="s">
        <v>23648</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1366</v>
      </c>
      <c r="F2180" t="s">
        <v>14028</v>
      </c>
      <c r="G2180" t="s">
        <v>13756</v>
      </c>
      <c r="H2180" s="14" t="s">
        <v>23649</v>
      </c>
      <c r="I2180" s="14">
        <v>41879</v>
      </c>
      <c r="J2180" t="s">
        <v>23326</v>
      </c>
      <c r="K2180" t="s">
        <v>23454</v>
      </c>
      <c r="L2180">
        <v>35420000</v>
      </c>
      <c r="M2180" t="s">
        <v>23363</v>
      </c>
      <c r="N2180" s="14" t="s">
        <v>453</v>
      </c>
      <c r="O2180" s="14" t="s">
        <v>453</v>
      </c>
      <c r="P2180" s="14" t="s">
        <v>453</v>
      </c>
      <c r="Q2180" s="14" t="s">
        <v>453</v>
      </c>
      <c r="R2180" s="14" t="s">
        <v>19316</v>
      </c>
      <c r="S2180" t="s">
        <v>23455</v>
      </c>
      <c r="T2180" t="s">
        <v>14774</v>
      </c>
      <c r="U2180" s="14" t="s">
        <v>453</v>
      </c>
      <c r="V2180" s="203" t="s">
        <v>453</v>
      </c>
      <c r="W2180" s="14" t="s">
        <v>453</v>
      </c>
      <c r="X2180" s="14" t="s">
        <v>453</v>
      </c>
      <c r="Y2180" s="14" t="s">
        <v>453</v>
      </c>
      <c r="Z2180" s="14" t="s">
        <v>453</v>
      </c>
      <c r="AA2180" s="14" t="s">
        <v>453</v>
      </c>
      <c r="AB2180" s="15" t="str">
        <f t="shared" si="68"/>
        <v>-º-'-''</v>
      </c>
      <c r="AC2180" s="15" t="str">
        <f t="shared" si="69"/>
        <v>-º-'-''</v>
      </c>
    </row>
    <row r="2181" spans="1:29" ht="14.25" customHeight="1" x14ac:dyDescent="0.25">
      <c r="A2181">
        <v>9815</v>
      </c>
      <c r="B2181">
        <v>9815</v>
      </c>
      <c r="C2181" s="3">
        <v>41862</v>
      </c>
      <c r="D2181">
        <v>41907</v>
      </c>
      <c r="E2181" t="s">
        <v>1303</v>
      </c>
      <c r="F2181" t="s">
        <v>14028</v>
      </c>
      <c r="G2181" t="s">
        <v>13756</v>
      </c>
      <c r="H2181" s="14" t="s">
        <v>23650</v>
      </c>
      <c r="I2181" s="14">
        <v>41876</v>
      </c>
      <c r="J2181" t="s">
        <v>23326</v>
      </c>
      <c r="K2181" t="s">
        <v>23456</v>
      </c>
      <c r="L2181">
        <v>35420000</v>
      </c>
      <c r="M2181">
        <v>35579718</v>
      </c>
      <c r="N2181" s="14" t="s">
        <v>23651</v>
      </c>
      <c r="O2181" s="14" t="s">
        <v>19200</v>
      </c>
      <c r="P2181" s="14">
        <v>41877</v>
      </c>
      <c r="Q2181" s="14" t="s">
        <v>453</v>
      </c>
      <c r="R2181" s="14" t="s">
        <v>10608</v>
      </c>
      <c r="S2181" t="s">
        <v>23457</v>
      </c>
      <c r="T2181" t="s">
        <v>3977</v>
      </c>
      <c r="U2181" s="14" t="s">
        <v>23652</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23344</v>
      </c>
      <c r="K2182" t="s">
        <v>23458</v>
      </c>
      <c r="L2182" t="s">
        <v>4295</v>
      </c>
      <c r="M2182" t="s">
        <v>23346</v>
      </c>
      <c r="N2182" s="14" t="s">
        <v>453</v>
      </c>
      <c r="O2182" s="14" t="s">
        <v>453</v>
      </c>
      <c r="P2182" s="14" t="s">
        <v>453</v>
      </c>
      <c r="Q2182" t="s">
        <v>23459</v>
      </c>
      <c r="R2182" s="14" t="s">
        <v>453</v>
      </c>
      <c r="S2182" t="s">
        <v>23460</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23344</v>
      </c>
      <c r="K2183" t="s">
        <v>23461</v>
      </c>
      <c r="L2183" t="s">
        <v>4295</v>
      </c>
      <c r="M2183" t="s">
        <v>23462</v>
      </c>
      <c r="N2183" s="14" t="s">
        <v>453</v>
      </c>
      <c r="O2183" s="14" t="s">
        <v>453</v>
      </c>
      <c r="P2183" s="14" t="s">
        <v>453</v>
      </c>
      <c r="Q2183" t="s">
        <v>23463</v>
      </c>
      <c r="R2183" s="14" t="s">
        <v>453</v>
      </c>
      <c r="S2183" t="s">
        <v>23464</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23344</v>
      </c>
      <c r="K2184" t="s">
        <v>23465</v>
      </c>
      <c r="L2184" t="s">
        <v>4295</v>
      </c>
      <c r="M2184" t="s">
        <v>23346</v>
      </c>
      <c r="N2184" s="14" t="s">
        <v>453</v>
      </c>
      <c r="O2184" s="14" t="s">
        <v>453</v>
      </c>
      <c r="P2184" s="14" t="s">
        <v>453</v>
      </c>
      <c r="Q2184" t="s">
        <v>23466</v>
      </c>
      <c r="R2184" s="14" t="s">
        <v>453</v>
      </c>
      <c r="S2184" t="s">
        <v>23467</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23344</v>
      </c>
      <c r="K2185" t="s">
        <v>23468</v>
      </c>
      <c r="L2185" t="s">
        <v>4295</v>
      </c>
      <c r="M2185" t="s">
        <v>23346</v>
      </c>
      <c r="N2185" s="14" t="s">
        <v>453</v>
      </c>
      <c r="O2185" s="14" t="s">
        <v>453</v>
      </c>
      <c r="P2185" s="14" t="s">
        <v>453</v>
      </c>
      <c r="Q2185" t="s">
        <v>23469</v>
      </c>
      <c r="R2185" s="14" t="s">
        <v>453</v>
      </c>
      <c r="S2185" t="s">
        <v>23470</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23344</v>
      </c>
      <c r="K2186" t="s">
        <v>23471</v>
      </c>
      <c r="L2186" t="s">
        <v>4295</v>
      </c>
      <c r="M2186" t="s">
        <v>23346</v>
      </c>
      <c r="N2186" s="14" t="s">
        <v>453</v>
      </c>
      <c r="O2186" s="14" t="s">
        <v>453</v>
      </c>
      <c r="P2186" s="14" t="s">
        <v>453</v>
      </c>
      <c r="Q2186" t="s">
        <v>23472</v>
      </c>
      <c r="R2186" s="14" t="s">
        <v>453</v>
      </c>
      <c r="S2186" t="s">
        <v>23473</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23344</v>
      </c>
      <c r="K2187" t="s">
        <v>23474</v>
      </c>
      <c r="L2187" t="s">
        <v>4295</v>
      </c>
      <c r="M2187" t="s">
        <v>23346</v>
      </c>
      <c r="N2187" s="14" t="s">
        <v>453</v>
      </c>
      <c r="O2187" s="14" t="s">
        <v>453</v>
      </c>
      <c r="P2187" s="14" t="s">
        <v>453</v>
      </c>
      <c r="Q2187" t="s">
        <v>23475</v>
      </c>
      <c r="R2187" s="14" t="s">
        <v>453</v>
      </c>
      <c r="S2187" t="s">
        <v>23476</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23344</v>
      </c>
      <c r="K2188" t="s">
        <v>23477</v>
      </c>
      <c r="L2188" t="s">
        <v>4295</v>
      </c>
      <c r="M2188" t="s">
        <v>23346</v>
      </c>
      <c r="N2188" s="14" t="s">
        <v>453</v>
      </c>
      <c r="O2188" s="14" t="s">
        <v>453</v>
      </c>
      <c r="P2188" s="14" t="s">
        <v>453</v>
      </c>
      <c r="Q2188" t="s">
        <v>23478</v>
      </c>
      <c r="R2188" s="14" t="s">
        <v>453</v>
      </c>
      <c r="S2188" t="s">
        <v>23479</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23344</v>
      </c>
      <c r="K2189" t="s">
        <v>23480</v>
      </c>
      <c r="L2189" t="s">
        <v>4295</v>
      </c>
      <c r="M2189" t="s">
        <v>23346</v>
      </c>
      <c r="N2189" s="14" t="s">
        <v>453</v>
      </c>
      <c r="O2189" s="14" t="s">
        <v>453</v>
      </c>
      <c r="P2189" s="14" t="s">
        <v>453</v>
      </c>
      <c r="Q2189" t="s">
        <v>23481</v>
      </c>
      <c r="R2189" s="14" t="s">
        <v>453</v>
      </c>
      <c r="S2189" t="s">
        <v>23482</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23344</v>
      </c>
      <c r="K2190" t="s">
        <v>23483</v>
      </c>
      <c r="L2190" t="s">
        <v>4295</v>
      </c>
      <c r="M2190" t="s">
        <v>23381</v>
      </c>
      <c r="N2190" s="14" t="s">
        <v>453</v>
      </c>
      <c r="O2190" s="14" t="s">
        <v>453</v>
      </c>
      <c r="P2190" s="14" t="s">
        <v>453</v>
      </c>
      <c r="Q2190" t="s">
        <v>23484</v>
      </c>
      <c r="R2190" s="14" t="s">
        <v>453</v>
      </c>
      <c r="S2190" t="s">
        <v>23485</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23344</v>
      </c>
      <c r="K2191" t="s">
        <v>23486</v>
      </c>
      <c r="L2191" t="s">
        <v>4295</v>
      </c>
      <c r="M2191" t="s">
        <v>23346</v>
      </c>
      <c r="N2191" s="14" t="s">
        <v>453</v>
      </c>
      <c r="O2191" s="14" t="s">
        <v>453</v>
      </c>
      <c r="P2191" s="14" t="s">
        <v>453</v>
      </c>
      <c r="Q2191" t="s">
        <v>23487</v>
      </c>
      <c r="R2191" s="14" t="s">
        <v>453</v>
      </c>
      <c r="S2191" t="s">
        <v>23488</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23344</v>
      </c>
      <c r="K2192" t="s">
        <v>23489</v>
      </c>
      <c r="L2192" t="s">
        <v>4295</v>
      </c>
      <c r="M2192" t="s">
        <v>23346</v>
      </c>
      <c r="N2192" s="14" t="s">
        <v>453</v>
      </c>
      <c r="O2192" s="14" t="s">
        <v>453</v>
      </c>
      <c r="P2192" s="14" t="s">
        <v>453</v>
      </c>
      <c r="Q2192" t="s">
        <v>23490</v>
      </c>
      <c r="R2192" s="14" t="s">
        <v>453</v>
      </c>
      <c r="S2192" t="s">
        <v>23491</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23344</v>
      </c>
      <c r="K2193" t="s">
        <v>23492</v>
      </c>
      <c r="L2193" t="s">
        <v>4295</v>
      </c>
      <c r="M2193" t="s">
        <v>23346</v>
      </c>
      <c r="N2193" s="14" t="s">
        <v>453</v>
      </c>
      <c r="O2193" s="14" t="s">
        <v>453</v>
      </c>
      <c r="P2193" s="14" t="s">
        <v>453</v>
      </c>
      <c r="Q2193" t="s">
        <v>23493</v>
      </c>
      <c r="R2193" s="14" t="s">
        <v>453</v>
      </c>
      <c r="S2193" t="s">
        <v>23491</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23561</v>
      </c>
      <c r="K2194" t="s">
        <v>6980</v>
      </c>
      <c r="L2194" t="s">
        <v>6981</v>
      </c>
      <c r="M2194" t="s">
        <v>23562</v>
      </c>
      <c r="N2194" s="14" t="s">
        <v>453</v>
      </c>
      <c r="O2194" s="14" t="s">
        <v>453</v>
      </c>
      <c r="P2194" s="14" t="s">
        <v>453</v>
      </c>
      <c r="Q2194" t="s">
        <v>23563</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23561</v>
      </c>
      <c r="K2195" t="s">
        <v>23564</v>
      </c>
      <c r="L2195" t="s">
        <v>6981</v>
      </c>
      <c r="M2195" t="s">
        <v>23565</v>
      </c>
      <c r="N2195" s="14" t="s">
        <v>453</v>
      </c>
      <c r="O2195" s="14" t="s">
        <v>453</v>
      </c>
      <c r="P2195" s="14" t="s">
        <v>453</v>
      </c>
      <c r="Q2195" t="s">
        <v>23566</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1">
        <f>COUNTIF(VODANET!K5:K5000,"ACEITO")</f>
        <v>2029</v>
      </c>
      <c r="H2" s="57">
        <f>F2-G2</f>
        <v>904</v>
      </c>
      <c r="I2" s="57">
        <f>H2-C2</f>
        <v>904</v>
      </c>
      <c r="J2" s="57">
        <v>0</v>
      </c>
      <c r="L2">
        <v>2581</v>
      </c>
      <c r="M2">
        <f>L2-1927</f>
        <v>654</v>
      </c>
      <c r="O2" s="15" t="s">
        <v>20172</v>
      </c>
      <c r="Q2">
        <f>M14+V14</f>
        <v>2845</v>
      </c>
      <c r="R2" s="15">
        <f>Q2-Q6</f>
        <v>816</v>
      </c>
      <c r="S2" s="15">
        <f>R2-C9-C2</f>
        <v>453</v>
      </c>
      <c r="T2">
        <f>S2-J2-J9</f>
        <v>453</v>
      </c>
    </row>
    <row r="3" spans="2:28" x14ac:dyDescent="0.25">
      <c r="B3" s="57" t="s">
        <v>20140</v>
      </c>
      <c r="C3" s="57">
        <v>0</v>
      </c>
      <c r="D3" s="57">
        <v>2222</v>
      </c>
      <c r="E3" s="57">
        <v>100</v>
      </c>
      <c r="F3" s="57">
        <f>D3+E3</f>
        <v>2322</v>
      </c>
      <c r="G3" s="491"/>
      <c r="H3" s="57">
        <f>F3-G2</f>
        <v>293</v>
      </c>
      <c r="I3" s="57">
        <f>(H3-C3)-J3</f>
        <v>286</v>
      </c>
      <c r="J3" s="57">
        <v>7</v>
      </c>
      <c r="L3">
        <v>91</v>
      </c>
      <c r="M3">
        <f>C2+C9</f>
        <v>363</v>
      </c>
      <c r="O3" s="15" t="s">
        <v>20171</v>
      </c>
      <c r="Q3">
        <f>O14+X14</f>
        <v>3056</v>
      </c>
      <c r="R3" s="15">
        <f>Q3-Q6</f>
        <v>1027</v>
      </c>
      <c r="S3" s="15">
        <f>R3-C11-C4</f>
        <v>720</v>
      </c>
      <c r="T3">
        <f>S3-J4-J11-M7</f>
        <v>657</v>
      </c>
    </row>
    <row r="4" spans="2:28" x14ac:dyDescent="0.25">
      <c r="B4" s="57" t="s">
        <v>20145</v>
      </c>
      <c r="C4" s="57">
        <v>0</v>
      </c>
      <c r="D4" s="57">
        <v>2500</v>
      </c>
      <c r="E4" s="57">
        <v>192</v>
      </c>
      <c r="F4" s="57">
        <f>D4+E4</f>
        <v>2692</v>
      </c>
      <c r="G4" s="491"/>
      <c r="H4" s="57">
        <f>F4-G2</f>
        <v>663</v>
      </c>
      <c r="I4" s="57">
        <f>(H4-C4)-J4</f>
        <v>650</v>
      </c>
      <c r="J4" s="57">
        <v>13</v>
      </c>
      <c r="M4">
        <f>M2-M3</f>
        <v>291</v>
      </c>
      <c r="O4" s="15" t="s">
        <v>20173</v>
      </c>
      <c r="Q4">
        <f>Q14+Z14</f>
        <v>2594</v>
      </c>
      <c r="R4" s="15">
        <f>Q4-Q6</f>
        <v>565</v>
      </c>
      <c r="S4" s="15">
        <f>R4-C3-C10</f>
        <v>362</v>
      </c>
      <c r="T4">
        <f>S4-J3-J10-M8</f>
        <v>324</v>
      </c>
    </row>
    <row r="5" spans="2:28" x14ac:dyDescent="0.25">
      <c r="B5" s="57" t="s">
        <v>20142</v>
      </c>
      <c r="C5" s="57">
        <v>0</v>
      </c>
      <c r="D5" s="57">
        <v>2450</v>
      </c>
      <c r="E5" s="57">
        <v>121</v>
      </c>
      <c r="F5" s="57">
        <f>D5+E5</f>
        <v>2571</v>
      </c>
      <c r="G5" s="491"/>
      <c r="H5" s="57">
        <f>F5-G2</f>
        <v>542</v>
      </c>
      <c r="I5" s="57">
        <f>H5-C5</f>
        <v>542</v>
      </c>
      <c r="J5" s="57">
        <v>0</v>
      </c>
      <c r="O5" s="15" t="s">
        <v>20174</v>
      </c>
      <c r="Q5">
        <f>S14+AB14</f>
        <v>2450</v>
      </c>
      <c r="R5" s="15">
        <f>Q5-Q6</f>
        <v>421</v>
      </c>
      <c r="S5" s="15">
        <f>R5-C12-C5</f>
        <v>-7</v>
      </c>
      <c r="T5">
        <f>S5-J5-J12</f>
        <v>-7</v>
      </c>
    </row>
    <row r="6" spans="2:28" ht="15.75" thickBot="1" x14ac:dyDescent="0.3">
      <c r="B6" s="15"/>
      <c r="D6" s="15"/>
      <c r="E6" s="15"/>
      <c r="F6" s="15"/>
      <c r="G6" s="15"/>
      <c r="H6" s="15"/>
      <c r="O6" s="15" t="s">
        <v>20175</v>
      </c>
      <c r="Q6">
        <f>Mensal!C3</f>
        <v>2029</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1">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1"/>
      <c r="H10" s="57">
        <f>F10-G9</f>
        <v>217</v>
      </c>
      <c r="I10" s="57">
        <f>(H10-C10)-J10-M8</f>
        <v>-17</v>
      </c>
      <c r="J10" s="57">
        <v>7</v>
      </c>
    </row>
    <row r="11" spans="2:28" x14ac:dyDescent="0.25">
      <c r="B11" s="57" t="s">
        <v>20145</v>
      </c>
      <c r="C11" s="57">
        <v>307</v>
      </c>
      <c r="D11" s="57">
        <f>O14</f>
        <v>2516</v>
      </c>
      <c r="E11" s="57">
        <f>D14</f>
        <v>646</v>
      </c>
      <c r="F11" s="57">
        <f>D11-E11</f>
        <v>1870</v>
      </c>
      <c r="G11" s="491"/>
      <c r="H11" s="57">
        <f>F11-G9</f>
        <v>442</v>
      </c>
      <c r="I11" s="57">
        <f>(H11-C11)-J11-M7</f>
        <v>85</v>
      </c>
      <c r="J11" s="57">
        <v>20</v>
      </c>
    </row>
    <row r="12" spans="2:28" x14ac:dyDescent="0.25">
      <c r="B12" s="57" t="s">
        <v>20142</v>
      </c>
      <c r="C12" s="57">
        <v>428</v>
      </c>
      <c r="D12" s="57">
        <f>S14</f>
        <v>2270</v>
      </c>
      <c r="E12" s="57">
        <f>F14</f>
        <v>560</v>
      </c>
      <c r="F12" s="57">
        <f>D12-E12</f>
        <v>1710</v>
      </c>
      <c r="G12" s="491"/>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23530</v>
      </c>
      <c r="J60" s="15" t="s">
        <v>4064</v>
      </c>
    </row>
    <row r="61" spans="2:10" s="15" customFormat="1" x14ac:dyDescent="0.25">
      <c r="B61" s="257">
        <v>41873</v>
      </c>
      <c r="C61" s="57">
        <v>17</v>
      </c>
      <c r="D61" s="57">
        <v>30</v>
      </c>
      <c r="E61" s="57">
        <v>40</v>
      </c>
      <c r="F61" s="57">
        <v>24</v>
      </c>
      <c r="G61" s="57" t="s">
        <v>13994</v>
      </c>
      <c r="H61" s="57" t="s">
        <v>23568</v>
      </c>
      <c r="I61" s="57" t="s">
        <v>23569</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22792</v>
      </c>
      <c r="B405" s="358" t="s">
        <v>22673</v>
      </c>
      <c r="C405" s="10" t="s">
        <v>13669</v>
      </c>
      <c r="D405" s="57" t="s">
        <v>22687</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22921</v>
      </c>
      <c r="B458" s="358" t="s">
        <v>17829</v>
      </c>
      <c r="C458" s="10" t="s">
        <v>13700</v>
      </c>
      <c r="D458" s="57" t="s">
        <v>22908</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22970</v>
      </c>
      <c r="B492" s="358" t="s">
        <v>11544</v>
      </c>
      <c r="C492" s="10" t="s">
        <v>7833</v>
      </c>
      <c r="D492" s="57" t="s">
        <v>22971</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20133</v>
      </c>
      <c r="B1" s="492"/>
      <c r="C1" s="492"/>
      <c r="D1" s="492"/>
      <c r="E1" s="492"/>
      <c r="G1" s="492" t="s">
        <v>4129</v>
      </c>
      <c r="H1" s="492"/>
      <c r="I1" s="492"/>
      <c r="J1" s="492"/>
      <c r="K1" s="492"/>
      <c r="M1" s="492" t="s">
        <v>4128</v>
      </c>
      <c r="N1" s="492"/>
      <c r="O1" s="492"/>
      <c r="P1" s="492"/>
      <c r="Q1" s="492"/>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2014-09-08T20:44:48Z</dcterms:modified>
</cp:coreProperties>
</file>