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<sst xmlns="http://schemas.openxmlformats.org/spreadsheetml/2006/main" count="62973" uniqueCount="20704">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</sst>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6086784"/>
        <c:axId val="106088320"/>
      </c:barChart>
      <c:catAx>
        <c:axId val="106086784"/>
        <c:scaling>
          <c:orientation val="minMax"/>
        </c:scaling>
        <c:axPos val="b"/>
        <c:tickLblPos val="nextTo"/>
        <c:crossAx val="106088320"/>
        <c:crosses val="autoZero"/>
        <c:auto val="1"/>
        <c:lblAlgn val="ctr"/>
        <c:lblOffset val="100"/>
      </c:catAx>
      <c:valAx>
        <c:axId val="106088320"/>
        <c:scaling>
          <c:orientation val="minMax"/>
        </c:scaling>
        <c:axPos val="l"/>
        <c:majorGridlines/>
        <c:numFmt formatCode="General" sourceLinked="1"/>
        <c:tickLblPos val="nextTo"/>
        <c:crossAx val="106086784"/>
        <c:crosses val="autoZero"/>
        <c:crossBetween val="between"/>
      </c:valAx>
    </c:plotArea>
    <c:plotVisOnly val="1"/>
    <c:dispBlanksAs val="gap"/>
  </c:chart>
  <c:printSettings>
    <c:headerFooter/>
    <c:pageMargins b="0.78740157499999996" l="0.511811024" r="0.511811024" t="0.78740157499999996" header="0.31496062000002895" footer="0.314960620000028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6448384"/>
        <c:axId val="106449920"/>
      </c:barChart>
      <c:catAx>
        <c:axId val="106448384"/>
        <c:scaling>
          <c:orientation val="minMax"/>
        </c:scaling>
        <c:axPos val="b"/>
        <c:tickLblPos val="nextTo"/>
        <c:crossAx val="106449920"/>
        <c:crosses val="autoZero"/>
        <c:auto val="1"/>
        <c:lblAlgn val="ctr"/>
        <c:lblOffset val="100"/>
      </c:catAx>
      <c:valAx>
        <c:axId val="106449920"/>
        <c:scaling>
          <c:orientation val="minMax"/>
        </c:scaling>
        <c:axPos val="l"/>
        <c:majorGridlines/>
        <c:numFmt formatCode="General" sourceLinked="1"/>
        <c:tickLblPos val="nextTo"/>
        <c:crossAx val="106448384"/>
        <c:crosses val="autoZero"/>
        <c:crossBetween val="between"/>
      </c:valAx>
    </c:plotArea>
    <c:plotVisOnly val="1"/>
    <c:dispBlanksAs val="gap"/>
  </c:chart>
  <c:printSettings>
    <c:headerFooter/>
    <c:pageMargins b="0.78740157499999996" l="0.511811024" r="0.511811024" t="0.78740157499999996" header="0.31496062000002889" footer="0.314960620000028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6490496"/>
        <c:axId val="106627456"/>
      </c:barChart>
      <c:catAx>
        <c:axId val="106490496"/>
        <c:scaling>
          <c:orientation val="minMax"/>
        </c:scaling>
        <c:axPos val="b"/>
        <c:tickLblPos val="nextTo"/>
        <c:crossAx val="106627456"/>
        <c:crosses val="autoZero"/>
        <c:auto val="1"/>
        <c:lblAlgn val="ctr"/>
        <c:lblOffset val="100"/>
      </c:catAx>
      <c:valAx>
        <c:axId val="106627456"/>
        <c:scaling>
          <c:orientation val="minMax"/>
        </c:scaling>
        <c:axPos val="l"/>
        <c:majorGridlines/>
        <c:numFmt formatCode="General" sourceLinked="1"/>
        <c:tickLblPos val="nextTo"/>
        <c:crossAx val="106490496"/>
        <c:crosses val="autoZero"/>
        <c:crossBetween val="between"/>
      </c:valAx>
    </c:plotArea>
    <c:plotVisOnly val="1"/>
    <c:dispBlanksAs val="gap"/>
  </c:chart>
  <c:printSettings>
    <c:headerFooter/>
    <c:pageMargins b="0.78740157499999996" l="0.511811024" r="0.511811024" t="0.78740157499999996" header="0.31496062000002806" footer="0.314960620000028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1"/>
    </row>
    <row r="2" spans="1:41"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07" t="s">
        <v>20697</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c r="AJ195" s="46" t="s">
        <v>8498</v>
      </c>
      <c r="AK195" s="109" t="s">
        <v>20657</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c r="AJ332" s="398" t="s">
        <v>15913</v>
      </c>
      <c r="AK332" s="110" t="s">
        <v>20687</v>
      </c>
      <c r="AL332" s="110" t="s">
        <v>4098</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12036</v>
      </c>
      <c r="AL356" s="110" t="s">
        <v>15794</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c r="AJ633" s="177" t="s">
        <v>8500</v>
      </c>
      <c r="AK633" s="111" t="s">
        <v>20684</v>
      </c>
      <c r="AL633" s="111" t="s">
        <v>4098</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8500</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8500</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622</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c r="AJ1365" s="177" t="s">
        <v>8500</v>
      </c>
      <c r="AK1365" s="111" t="s">
        <v>20688</v>
      </c>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622</v>
      </c>
      <c r="AK1786" s="110" t="s">
        <v>20700</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622</v>
      </c>
      <c r="AK2070" s="111" t="s">
        <v>20701</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8">
        <v>40</v>
      </c>
      <c r="D27" s="409"/>
      <c r="E27" s="408">
        <v>40</v>
      </c>
      <c r="F27" s="409"/>
      <c r="G27" s="408">
        <v>40</v>
      </c>
      <c r="H27" s="409"/>
      <c r="I27" s="408">
        <v>40</v>
      </c>
      <c r="J27" s="409"/>
      <c r="K27" s="408">
        <v>40</v>
      </c>
      <c r="L27" s="409"/>
      <c r="M27" s="129">
        <f>SUM(C27:L27)</f>
        <v>200</v>
      </c>
    </row>
    <row r="28" spans="2:14" ht="16.5" customHeight="1">
      <c r="B28" s="123" t="s">
        <v>5529</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29">
        <f>SUM(C28:L28)</f>
        <v>196</v>
      </c>
    </row>
    <row r="29" spans="2:14" ht="16.5" customHeight="1" thickBot="1">
      <c r="B29" s="124" t="s">
        <v>6809</v>
      </c>
      <c r="C29" s="406">
        <v>0</v>
      </c>
      <c r="D29" s="407"/>
      <c r="E29" s="406">
        <v>0</v>
      </c>
      <c r="F29" s="407"/>
      <c r="G29" s="406">
        <v>0</v>
      </c>
      <c r="H29" s="407"/>
      <c r="I29" s="406">
        <v>0</v>
      </c>
      <c r="J29" s="407"/>
      <c r="K29" s="406">
        <v>6</v>
      </c>
      <c r="L29" s="407"/>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8">
        <v>18</v>
      </c>
      <c r="D39" s="409"/>
      <c r="E39" s="408">
        <v>58</v>
      </c>
      <c r="F39" s="409"/>
      <c r="G39" s="408">
        <v>58</v>
      </c>
      <c r="H39" s="409"/>
      <c r="I39" s="408">
        <v>56</v>
      </c>
      <c r="J39" s="409"/>
      <c r="K39" s="129">
        <f>SUM(C39:J39)</f>
        <v>190</v>
      </c>
    </row>
    <row r="40" spans="2:11" ht="16.5" customHeight="1">
      <c r="B40" s="123" t="s">
        <v>5529</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29">
        <f>SUM(C40:J40)</f>
        <v>141</v>
      </c>
    </row>
    <row r="41" spans="2:11" ht="16.5" customHeight="1" thickBot="1">
      <c r="B41" s="124" t="s">
        <v>6809</v>
      </c>
      <c r="C41" s="406">
        <v>7</v>
      </c>
      <c r="D41" s="407"/>
      <c r="E41" s="406">
        <v>16</v>
      </c>
      <c r="F41" s="407"/>
      <c r="G41" s="406">
        <v>6</v>
      </c>
      <c r="H41" s="407"/>
      <c r="I41" s="406">
        <v>15</v>
      </c>
      <c r="J41" s="407"/>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8">
        <v>50</v>
      </c>
      <c r="D52" s="409"/>
      <c r="E52" s="408">
        <v>20</v>
      </c>
      <c r="F52" s="409"/>
      <c r="G52" s="408">
        <v>20</v>
      </c>
      <c r="H52" s="409"/>
      <c r="I52" s="408">
        <v>90</v>
      </c>
      <c r="J52" s="409"/>
      <c r="K52" s="408">
        <v>10</v>
      </c>
      <c r="L52" s="409"/>
      <c r="M52" s="129">
        <f>SUM(C52:L52)</f>
        <v>190</v>
      </c>
    </row>
    <row r="53" spans="2:13" ht="16.5" customHeight="1">
      <c r="B53" s="123" t="s">
        <v>5529</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29">
        <f>SUM(C53:L53)</f>
        <v>113</v>
      </c>
    </row>
    <row r="54" spans="2:13" ht="16.5" customHeight="1" thickBot="1">
      <c r="B54" s="124" t="s">
        <v>6809</v>
      </c>
      <c r="C54" s="406">
        <v>3</v>
      </c>
      <c r="D54" s="407"/>
      <c r="E54" s="406">
        <v>7</v>
      </c>
      <c r="F54" s="407"/>
      <c r="G54" s="406">
        <v>6</v>
      </c>
      <c r="H54" s="407"/>
      <c r="I54" s="406">
        <v>0</v>
      </c>
      <c r="J54" s="407"/>
      <c r="K54" s="406">
        <v>0</v>
      </c>
      <c r="L54" s="407"/>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8">
        <v>0</v>
      </c>
      <c r="D64" s="409"/>
      <c r="E64" s="408">
        <v>40</v>
      </c>
      <c r="F64" s="409"/>
      <c r="G64" s="408">
        <v>30</v>
      </c>
      <c r="H64" s="409"/>
      <c r="I64" s="408">
        <v>50</v>
      </c>
      <c r="J64" s="409"/>
      <c r="K64" s="408">
        <v>80</v>
      </c>
      <c r="L64" s="409"/>
      <c r="M64" s="129">
        <f>SUM(C64:L64)</f>
        <v>200</v>
      </c>
    </row>
    <row r="65" spans="2:13" ht="16.5" customHeight="1">
      <c r="B65" s="123" t="s">
        <v>5529</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29">
        <f>SUM(C65:L65)</f>
        <v>138</v>
      </c>
    </row>
    <row r="66" spans="2:13" ht="16.5" customHeight="1" thickBot="1">
      <c r="B66" s="124" t="s">
        <v>6809</v>
      </c>
      <c r="C66" s="406">
        <v>8</v>
      </c>
      <c r="D66" s="407"/>
      <c r="E66" s="406">
        <v>0</v>
      </c>
      <c r="F66" s="407"/>
      <c r="G66" s="406">
        <v>6</v>
      </c>
      <c r="H66" s="407"/>
      <c r="I66" s="406">
        <v>10</v>
      </c>
      <c r="J66" s="407"/>
      <c r="K66" s="406">
        <v>8</v>
      </c>
      <c r="L66" s="407"/>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8">
        <v>100</v>
      </c>
      <c r="D77" s="409"/>
      <c r="E77" s="408">
        <v>100</v>
      </c>
      <c r="F77" s="409"/>
      <c r="G77" s="408">
        <v>91</v>
      </c>
      <c r="H77" s="409"/>
      <c r="I77" s="408">
        <v>13</v>
      </c>
      <c r="J77" s="409"/>
      <c r="K77" s="129">
        <f>SUM(C77:J77)</f>
        <v>304</v>
      </c>
    </row>
    <row r="78" spans="2:13" ht="16.5" customHeight="1">
      <c r="B78" s="123" t="s">
        <v>5529</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29">
        <f>SUM(C78:J78)</f>
        <v>229</v>
      </c>
    </row>
    <row r="79" spans="2:13" ht="16.5" customHeight="1" thickBot="1">
      <c r="B79" s="124" t="s">
        <v>6809</v>
      </c>
      <c r="C79" s="406">
        <v>10</v>
      </c>
      <c r="D79" s="407"/>
      <c r="E79" s="406">
        <v>6</v>
      </c>
      <c r="F79" s="407"/>
      <c r="G79" s="406">
        <v>7</v>
      </c>
      <c r="H79" s="407"/>
      <c r="I79" s="406">
        <v>0</v>
      </c>
      <c r="J79" s="407"/>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8">
        <v>10</v>
      </c>
      <c r="D91" s="409"/>
      <c r="E91" s="408">
        <v>10</v>
      </c>
      <c r="F91" s="409"/>
      <c r="G91" s="408">
        <v>10</v>
      </c>
      <c r="H91" s="409"/>
      <c r="I91" s="408">
        <v>10</v>
      </c>
      <c r="J91" s="409"/>
      <c r="K91" s="408">
        <v>10</v>
      </c>
      <c r="L91" s="409"/>
      <c r="M91" s="129">
        <f>SUM(C91:L91)</f>
        <v>50</v>
      </c>
    </row>
    <row r="92" spans="2:13" ht="16.5" customHeight="1">
      <c r="B92" s="123" t="s">
        <v>5529</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29">
        <f>SUM(C92:L92)</f>
        <v>75</v>
      </c>
    </row>
    <row r="93" spans="2:13" ht="16.5" customHeight="1" thickBot="1">
      <c r="B93" s="124" t="s">
        <v>6809</v>
      </c>
      <c r="C93" s="406">
        <v>1</v>
      </c>
      <c r="D93" s="407"/>
      <c r="E93" s="406">
        <v>0</v>
      </c>
      <c r="F93" s="407"/>
      <c r="G93" s="406">
        <v>3</v>
      </c>
      <c r="H93" s="407"/>
      <c r="I93" s="406">
        <v>0</v>
      </c>
      <c r="J93" s="407"/>
      <c r="K93" s="406">
        <v>8</v>
      </c>
      <c r="L93" s="407"/>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8">
        <v>5</v>
      </c>
      <c r="D105" s="409"/>
      <c r="E105" s="408">
        <v>30</v>
      </c>
      <c r="F105" s="409"/>
      <c r="G105" s="408">
        <v>10</v>
      </c>
      <c r="H105" s="409"/>
      <c r="I105" s="408">
        <v>30</v>
      </c>
      <c r="J105" s="409"/>
      <c r="K105" s="408">
        <v>25</v>
      </c>
      <c r="L105" s="409"/>
      <c r="M105" s="129">
        <f>SUM(C105:L105)</f>
        <v>100</v>
      </c>
    </row>
    <row r="106" spans="2:13" ht="16.5" customHeight="1">
      <c r="B106" s="123" t="s">
        <v>5529</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29">
        <f>SUM(C106:L106)</f>
        <v>63</v>
      </c>
    </row>
    <row r="107" spans="2:13" ht="16.5" customHeight="1" thickBot="1">
      <c r="B107" s="124" t="s">
        <v>6809</v>
      </c>
      <c r="C107" s="406">
        <v>0</v>
      </c>
      <c r="D107" s="407"/>
      <c r="E107" s="406">
        <v>2</v>
      </c>
      <c r="F107" s="407"/>
      <c r="G107" s="406">
        <v>3</v>
      </c>
      <c r="H107" s="407"/>
      <c r="I107" s="406">
        <v>0</v>
      </c>
      <c r="J107" s="407"/>
      <c r="K107" s="406">
        <v>0</v>
      </c>
      <c r="L107" s="407"/>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8">
        <v>5</v>
      </c>
      <c r="D118" s="409"/>
      <c r="E118" s="408">
        <v>40</v>
      </c>
      <c r="F118" s="409"/>
      <c r="G118" s="408">
        <v>40</v>
      </c>
      <c r="H118" s="409"/>
      <c r="I118" s="408">
        <v>40</v>
      </c>
      <c r="J118" s="409"/>
      <c r="K118" s="408">
        <v>40</v>
      </c>
      <c r="L118" s="409"/>
      <c r="M118" s="129">
        <f>SUM(C118:L118)</f>
        <v>165</v>
      </c>
    </row>
    <row r="119" spans="2:13" ht="16.5" customHeight="1">
      <c r="B119" s="123" t="s">
        <v>5529</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29">
        <f>SUM(C119:L119)</f>
        <v>91</v>
      </c>
    </row>
    <row r="120" spans="2:13" ht="16.5" customHeight="1" thickBot="1">
      <c r="B120" s="124" t="s">
        <v>6809</v>
      </c>
      <c r="C120" s="406">
        <v>4</v>
      </c>
      <c r="D120" s="407"/>
      <c r="E120" s="406">
        <v>2</v>
      </c>
      <c r="F120" s="407"/>
      <c r="G120" s="406">
        <v>0</v>
      </c>
      <c r="H120" s="407"/>
      <c r="I120" s="406">
        <v>0</v>
      </c>
      <c r="J120" s="407"/>
      <c r="K120" s="406">
        <v>0</v>
      </c>
      <c r="L120" s="407"/>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8">
        <v>40</v>
      </c>
      <c r="D131" s="409"/>
      <c r="E131" s="408">
        <v>40</v>
      </c>
      <c r="F131" s="409"/>
      <c r="G131" s="408">
        <v>40</v>
      </c>
      <c r="H131" s="409"/>
      <c r="I131" s="408">
        <v>40</v>
      </c>
      <c r="J131" s="409"/>
      <c r="K131" s="408">
        <v>40</v>
      </c>
      <c r="L131" s="409"/>
      <c r="M131" s="129">
        <f>SUM(C131:L131)</f>
        <v>200</v>
      </c>
    </row>
    <row r="132" spans="2:13" ht="16.5" customHeight="1">
      <c r="B132" s="123" t="s">
        <v>5529</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29">
        <f>SUM(C132:L132)</f>
        <v>124</v>
      </c>
    </row>
    <row r="133" spans="2:13" ht="16.5" customHeight="1" thickBot="1">
      <c r="B133" s="124" t="s">
        <v>6809</v>
      </c>
      <c r="C133" s="406">
        <v>4</v>
      </c>
      <c r="D133" s="407"/>
      <c r="E133" s="406">
        <v>0</v>
      </c>
      <c r="F133" s="407"/>
      <c r="G133" s="406">
        <v>4</v>
      </c>
      <c r="H133" s="407"/>
      <c r="I133" s="406">
        <v>1</v>
      </c>
      <c r="J133" s="407"/>
      <c r="K133" s="406">
        <v>5</v>
      </c>
      <c r="L133" s="407"/>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8">
        <v>40</v>
      </c>
      <c r="D144" s="409"/>
      <c r="E144" s="408">
        <v>40</v>
      </c>
      <c r="F144" s="409"/>
      <c r="G144" s="408">
        <v>40</v>
      </c>
      <c r="H144" s="409"/>
      <c r="I144" s="408">
        <v>40</v>
      </c>
      <c r="J144" s="409"/>
      <c r="K144" s="408">
        <v>40</v>
      </c>
      <c r="L144" s="409"/>
      <c r="M144" s="129">
        <f>SUM(C144:L144)</f>
        <v>200</v>
      </c>
    </row>
    <row r="145" spans="2:13" ht="16.5" customHeight="1">
      <c r="B145" s="123" t="s">
        <v>5529</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29">
        <f>SUM(C145:L145)</f>
        <v>150</v>
      </c>
    </row>
    <row r="146" spans="2:13" ht="16.5" customHeight="1" thickBot="1">
      <c r="B146" s="124" t="s">
        <v>6809</v>
      </c>
      <c r="C146" s="406">
        <v>1</v>
      </c>
      <c r="D146" s="407"/>
      <c r="E146" s="406">
        <v>0</v>
      </c>
      <c r="F146" s="407"/>
      <c r="G146" s="406">
        <v>4</v>
      </c>
      <c r="H146" s="407"/>
      <c r="I146" s="406">
        <v>0</v>
      </c>
      <c r="J146" s="407"/>
      <c r="K146" s="406">
        <v>6</v>
      </c>
      <c r="L146" s="407"/>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8">
        <v>50</v>
      </c>
      <c r="D157" s="409"/>
      <c r="E157" s="408">
        <v>50</v>
      </c>
      <c r="F157" s="409"/>
      <c r="G157" s="408">
        <v>50</v>
      </c>
      <c r="H157" s="409"/>
      <c r="I157" s="408">
        <v>50</v>
      </c>
      <c r="J157" s="409"/>
      <c r="K157" s="129">
        <f>SUM(C157:J157)</f>
        <v>200</v>
      </c>
    </row>
    <row r="158" spans="2:13" ht="16.5" customHeight="1">
      <c r="B158" s="123" t="s">
        <v>5529</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29">
        <f>SUM(C158:J158)</f>
        <v>205</v>
      </c>
    </row>
    <row r="159" spans="2:13" ht="16.5" customHeight="1" thickBot="1">
      <c r="B159" s="124" t="s">
        <v>6809</v>
      </c>
      <c r="C159" s="406">
        <v>0</v>
      </c>
      <c r="D159" s="407"/>
      <c r="E159" s="406">
        <v>0</v>
      </c>
      <c r="F159" s="407"/>
      <c r="G159" s="406">
        <v>0</v>
      </c>
      <c r="H159" s="407"/>
      <c r="I159" s="406">
        <v>0</v>
      </c>
      <c r="J159" s="407"/>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8">
        <v>10</v>
      </c>
      <c r="D170" s="409"/>
      <c r="E170" s="408">
        <v>10</v>
      </c>
      <c r="F170" s="409"/>
      <c r="G170" s="408">
        <v>10</v>
      </c>
      <c r="H170" s="409"/>
      <c r="I170" s="408">
        <v>10</v>
      </c>
      <c r="J170" s="409"/>
      <c r="K170" s="408">
        <v>8</v>
      </c>
      <c r="L170" s="409"/>
      <c r="M170" s="129">
        <f>SUM(C170:L170)</f>
        <v>48</v>
      </c>
    </row>
    <row r="171" spans="2:13" ht="16.5" customHeight="1">
      <c r="B171" s="123" t="s">
        <v>5529</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29">
        <f>SUM(C171:L171)</f>
        <v>37</v>
      </c>
    </row>
    <row r="172" spans="2:13" ht="16.5" customHeight="1" thickBot="1">
      <c r="B172" s="124" t="s">
        <v>6809</v>
      </c>
      <c r="C172" s="406">
        <v>1</v>
      </c>
      <c r="D172" s="407"/>
      <c r="E172" s="406">
        <v>0</v>
      </c>
      <c r="F172" s="407"/>
      <c r="G172" s="406">
        <v>0</v>
      </c>
      <c r="H172" s="407"/>
      <c r="I172" s="406">
        <v>2</v>
      </c>
      <c r="J172" s="407"/>
      <c r="K172" s="406">
        <v>0</v>
      </c>
      <c r="L172" s="407"/>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8">
        <v>8</v>
      </c>
      <c r="D183" s="409"/>
      <c r="E183" s="408">
        <v>3</v>
      </c>
      <c r="F183" s="409"/>
      <c r="G183" s="408">
        <v>0</v>
      </c>
      <c r="H183" s="409"/>
      <c r="I183" s="408">
        <v>0</v>
      </c>
      <c r="J183" s="409"/>
      <c r="K183" s="408">
        <v>0</v>
      </c>
      <c r="L183" s="409"/>
      <c r="M183" s="129">
        <f>SUM(C183:L183)</f>
        <v>11</v>
      </c>
    </row>
    <row r="184" spans="2:13" ht="16.5" customHeight="1">
      <c r="B184" s="123" t="s">
        <v>5529</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29">
        <f>SUM(C184:L184)</f>
        <v>10</v>
      </c>
    </row>
    <row r="185" spans="2:13" ht="16.5" customHeight="1" thickBot="1">
      <c r="B185" s="124" t="s">
        <v>6809</v>
      </c>
      <c r="C185" s="406">
        <v>0</v>
      </c>
      <c r="D185" s="407"/>
      <c r="E185" s="406">
        <v>0</v>
      </c>
      <c r="F185" s="407"/>
      <c r="G185" s="406">
        <v>0</v>
      </c>
      <c r="H185" s="407"/>
      <c r="I185" s="406">
        <v>0</v>
      </c>
      <c r="J185" s="407"/>
      <c r="K185" s="406">
        <v>0</v>
      </c>
      <c r="L185" s="407"/>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8">
        <v>0</v>
      </c>
      <c r="D196" s="409"/>
      <c r="E196" s="408">
        <v>0</v>
      </c>
      <c r="F196" s="409"/>
      <c r="G196" s="408">
        <v>0</v>
      </c>
      <c r="H196" s="409"/>
      <c r="I196" s="408">
        <v>0</v>
      </c>
      <c r="J196" s="409"/>
      <c r="K196" s="408">
        <v>0</v>
      </c>
      <c r="L196" s="409"/>
      <c r="M196" s="129">
        <f>SUM(C196:L196)</f>
        <v>0</v>
      </c>
    </row>
    <row r="197" spans="2:13" ht="16.5" customHeight="1">
      <c r="B197" s="123" t="s">
        <v>5529</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29">
        <f>SUM(C197:L197)</f>
        <v>0</v>
      </c>
    </row>
    <row r="198" spans="2:13" ht="16.5" customHeight="1" thickBot="1">
      <c r="B198" s="124" t="s">
        <v>6809</v>
      </c>
      <c r="C198" s="406">
        <v>0</v>
      </c>
      <c r="D198" s="407"/>
      <c r="E198" s="406">
        <v>0</v>
      </c>
      <c r="F198" s="407"/>
      <c r="G198" s="406">
        <v>0</v>
      </c>
      <c r="H198" s="407"/>
      <c r="I198" s="406">
        <v>0</v>
      </c>
      <c r="J198" s="407"/>
      <c r="K198" s="406">
        <v>0</v>
      </c>
      <c r="L198" s="407"/>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2" t="s">
        <v>6798</v>
      </c>
      <c r="E4" s="413"/>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10" t="s">
        <v>6803</v>
      </c>
      <c r="E9" s="411"/>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filterMode="1"/>
  <dimension ref="B1:AB56"/>
  <sheetViews>
    <sheetView workbookViewId="0">
      <pane ySplit="15" topLeftCell="A56" activePane="bottomLeft" state="frozen"/>
      <selection pane="bottomLeft"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4">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4"/>
      <c r="H3" s="67">
        <f>F3-G2</f>
        <v>314</v>
      </c>
      <c r="I3" s="67">
        <f>(H3-C3)-J3</f>
        <v>32</v>
      </c>
      <c r="J3" s="67">
        <v>7</v>
      </c>
      <c r="L3">
        <v>91</v>
      </c>
      <c r="M3">
        <f>C2+C9</f>
        <v>791</v>
      </c>
      <c r="O3" s="23" t="s">
        <v>20279</v>
      </c>
      <c r="Q3">
        <f>O14+X14</f>
        <v>3068</v>
      </c>
      <c r="R3" s="23">
        <f>Q3-Q6</f>
        <v>1103</v>
      </c>
      <c r="S3" s="23">
        <f>R3-C11-C4</f>
        <v>313</v>
      </c>
      <c r="T3">
        <f>S3-J4-J11-M7</f>
        <v>251</v>
      </c>
    </row>
    <row r="4" spans="2:28">
      <c r="B4" s="67" t="s">
        <v>20250</v>
      </c>
      <c r="C4" s="67">
        <f>75+360</f>
        <v>435</v>
      </c>
      <c r="D4" s="67">
        <f>X14</f>
        <v>540</v>
      </c>
      <c r="E4" s="67">
        <f>SUMIF(G16:G100,"SH SAT",D16:D100)</f>
        <v>288</v>
      </c>
      <c r="F4" s="67">
        <f>D4+E4</f>
        <v>828</v>
      </c>
      <c r="G4" s="414"/>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4"/>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4">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4"/>
      <c r="H10" s="67">
        <f>F10-G9</f>
        <v>280</v>
      </c>
      <c r="I10" s="67">
        <f>(H10-C10)-J10-M8</f>
        <v>17</v>
      </c>
      <c r="J10" s="67">
        <v>7</v>
      </c>
    </row>
    <row r="11" spans="2:28">
      <c r="B11" s="67" t="s">
        <v>20250</v>
      </c>
      <c r="C11" s="67">
        <v>355</v>
      </c>
      <c r="D11" s="67">
        <f>O14</f>
        <v>2528</v>
      </c>
      <c r="E11" s="67">
        <f>D14</f>
        <v>605</v>
      </c>
      <c r="F11" s="67">
        <f>D11-E11</f>
        <v>1923</v>
      </c>
      <c r="G11" s="414"/>
      <c r="H11" s="67">
        <f>F11-G9</f>
        <v>495</v>
      </c>
      <c r="I11" s="67">
        <f>(H11-C11)-J11-M7</f>
        <v>91</v>
      </c>
      <c r="J11" s="67">
        <v>19</v>
      </c>
    </row>
    <row r="12" spans="2:28">
      <c r="B12" s="67" t="s">
        <v>20247</v>
      </c>
      <c r="C12" s="67">
        <v>403</v>
      </c>
      <c r="D12" s="67">
        <f>S14</f>
        <v>2270</v>
      </c>
      <c r="E12" s="67">
        <f>F14</f>
        <v>534</v>
      </c>
      <c r="F12" s="67">
        <f>D12-E12</f>
        <v>1736</v>
      </c>
      <c r="G12" s="414"/>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2528</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hidden="1">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hidden="1">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hidden="1">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hidden="1">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hidden="1">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hidden="1">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hidden="1">
      <c r="B22" s="285">
        <v>41185</v>
      </c>
      <c r="C22" s="67">
        <v>0</v>
      </c>
      <c r="D22" s="67">
        <v>2</v>
      </c>
      <c r="E22" s="67">
        <v>2</v>
      </c>
      <c r="F22" s="67">
        <v>2</v>
      </c>
      <c r="G22" s="67" t="s">
        <v>622</v>
      </c>
      <c r="H22" s="67" t="s">
        <v>4163</v>
      </c>
      <c r="I22" s="67" t="s">
        <v>20225</v>
      </c>
      <c r="J22" s="23" t="s">
        <v>4098</v>
      </c>
      <c r="L22" s="351">
        <v>41261</v>
      </c>
      <c r="M22" s="352">
        <v>350</v>
      </c>
      <c r="N22" s="351">
        <v>41369</v>
      </c>
      <c r="O22" s="352">
        <v>400</v>
      </c>
      <c r="P22" s="351">
        <v>40968</v>
      </c>
      <c r="Q22" s="352">
        <v>5</v>
      </c>
      <c r="R22" s="353"/>
      <c r="S22" s="353"/>
    </row>
    <row r="23" spans="2:26" hidden="1">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hidden="1">
      <c r="B24" s="285">
        <v>41204</v>
      </c>
      <c r="C24" s="67">
        <v>0</v>
      </c>
      <c r="D24" s="67">
        <v>5</v>
      </c>
      <c r="E24" s="67">
        <v>5</v>
      </c>
      <c r="F24" s="67">
        <v>5</v>
      </c>
      <c r="G24" s="67" t="s">
        <v>622</v>
      </c>
      <c r="H24" s="67" t="s">
        <v>4163</v>
      </c>
      <c r="I24" s="67" t="s">
        <v>20225</v>
      </c>
      <c r="J24" s="23" t="s">
        <v>4098</v>
      </c>
      <c r="P24" s="351">
        <v>41043</v>
      </c>
      <c r="Q24" s="352">
        <v>30</v>
      </c>
      <c r="R24" s="353"/>
      <c r="S24" s="353"/>
    </row>
    <row r="25" spans="2:26" hidden="1">
      <c r="B25" s="285">
        <v>41207</v>
      </c>
      <c r="C25" s="67">
        <v>0</v>
      </c>
      <c r="D25" s="67">
        <v>4</v>
      </c>
      <c r="E25" s="67">
        <v>4</v>
      </c>
      <c r="F25" s="67">
        <v>4</v>
      </c>
      <c r="G25" s="67" t="s">
        <v>622</v>
      </c>
      <c r="H25" s="67" t="s">
        <v>4162</v>
      </c>
      <c r="I25" s="67" t="s">
        <v>20225</v>
      </c>
      <c r="J25" s="23" t="s">
        <v>4098</v>
      </c>
      <c r="P25" s="351">
        <v>41095</v>
      </c>
      <c r="Q25" s="352">
        <v>30</v>
      </c>
      <c r="R25" s="353"/>
      <c r="S25" s="353"/>
    </row>
    <row r="26" spans="2:26" hidden="1">
      <c r="B26" s="285">
        <v>41225</v>
      </c>
      <c r="C26" s="67">
        <v>2</v>
      </c>
      <c r="D26" s="67">
        <v>2</v>
      </c>
      <c r="E26" s="67">
        <v>2</v>
      </c>
      <c r="F26" s="67">
        <v>2</v>
      </c>
      <c r="G26" s="67" t="s">
        <v>622</v>
      </c>
      <c r="H26" s="67" t="s">
        <v>4163</v>
      </c>
      <c r="I26" s="67" t="s">
        <v>20225</v>
      </c>
      <c r="J26" s="23" t="s">
        <v>4098</v>
      </c>
      <c r="P26" s="351">
        <v>41102</v>
      </c>
      <c r="Q26" s="352">
        <v>600</v>
      </c>
      <c r="R26" s="353"/>
      <c r="S26" s="353"/>
    </row>
    <row r="27" spans="2:26" hidden="1">
      <c r="B27" s="285">
        <v>41232</v>
      </c>
      <c r="C27" s="67">
        <v>5</v>
      </c>
      <c r="D27" s="67">
        <v>5</v>
      </c>
      <c r="E27" s="67">
        <v>5</v>
      </c>
      <c r="F27" s="67">
        <v>5</v>
      </c>
      <c r="G27" s="67" t="s">
        <v>622</v>
      </c>
      <c r="H27" s="67" t="s">
        <v>1551</v>
      </c>
      <c r="I27" s="67" t="s">
        <v>20225</v>
      </c>
      <c r="J27" s="23" t="s">
        <v>4098</v>
      </c>
      <c r="P27" s="351">
        <v>41116</v>
      </c>
      <c r="Q27" s="352">
        <v>1</v>
      </c>
      <c r="R27" s="353"/>
      <c r="S27" s="353"/>
    </row>
    <row r="28" spans="2:26" hidden="1">
      <c r="B28" s="285">
        <v>41236</v>
      </c>
      <c r="C28" s="67">
        <v>2</v>
      </c>
      <c r="D28" s="67">
        <v>2</v>
      </c>
      <c r="E28" s="67">
        <v>2</v>
      </c>
      <c r="F28" s="67">
        <v>2</v>
      </c>
      <c r="G28" s="67" t="s">
        <v>622</v>
      </c>
      <c r="H28" s="67" t="s">
        <v>4162</v>
      </c>
      <c r="I28" s="67" t="s">
        <v>20225</v>
      </c>
      <c r="J28" s="23" t="s">
        <v>4098</v>
      </c>
      <c r="P28" s="351">
        <v>41179</v>
      </c>
      <c r="Q28" s="352">
        <v>310</v>
      </c>
      <c r="R28" s="353"/>
      <c r="S28" s="353"/>
    </row>
    <row r="29" spans="2:26" hidden="1">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6">
    <filterColumn colId="0">
      <filters>
        <dateGroupItem year="2013" dateTimeGrouping="year"/>
      </filters>
    </filterColumn>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20"/>
  <sheetViews>
    <sheetView workbookViewId="0">
      <selection activeCell="C2" sqref="C2"/>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2013-09-11T20:26:30Z</dcterms:modified>
</cp:coreProperties>
</file>